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Видатки 2025\"/>
    </mc:Choice>
  </mc:AlternateContent>
  <bookViews>
    <workbookView xWindow="0" yWindow="0" windowWidth="23040" windowHeight="8832" activeTab="2"/>
  </bookViews>
  <sheets>
    <sheet name="січень 2025" sheetId="1" r:id="rId1"/>
    <sheet name="лютий 2025" sheetId="2" r:id="rId2"/>
    <sheet name="березень 2025" sheetId="3" r:id="rId3"/>
    <sheet name="квітень 2025" sheetId="4" r:id="rId4"/>
    <sheet name="травень 2025" sheetId="5" r:id="rId5"/>
    <sheet name="червень 2025 " sheetId="6" r:id="rId6"/>
    <sheet name="липень 2025" sheetId="7" r:id="rId7"/>
    <sheet name="серпень 2025 " sheetId="8" r:id="rId8"/>
    <sheet name="вересень 2025" sheetId="9" r:id="rId9"/>
    <sheet name="жовтень 2025" sheetId="10" r:id="rId10"/>
    <sheet name="листопад 2025" sheetId="11" r:id="rId11"/>
    <sheet name="грудень 2025" sheetId="12" r:id="rId12"/>
  </sheets>
  <calcPr calcId="152511"/>
  <extLst>
    <ext uri="GoogleSheetsCustomDataVersion2">
      <go:sheetsCustomData xmlns:go="http://customooxmlschemas.google.com/" r:id="rId16" roundtripDataChecksum="ZZ8OXbYey6vpEXhfcajJBmNibRGCyJyJ/0e74u19cnU="/>
    </ext>
  </extLst>
</workbook>
</file>

<file path=xl/calcChain.xml><?xml version="1.0" encoding="utf-8"?>
<calcChain xmlns="http://schemas.openxmlformats.org/spreadsheetml/2006/main">
  <c r="M79" i="12" l="1"/>
  <c r="W77" i="12"/>
  <c r="C77" i="12"/>
  <c r="Y77" i="12" s="1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W75" i="12" s="1"/>
  <c r="F75" i="12"/>
  <c r="E75" i="12"/>
  <c r="D75" i="12"/>
  <c r="W74" i="12"/>
  <c r="C74" i="12"/>
  <c r="W73" i="12"/>
  <c r="C73" i="12"/>
  <c r="Y73" i="12" s="1"/>
  <c r="W70" i="12"/>
  <c r="C70" i="12"/>
  <c r="W69" i="12"/>
  <c r="C69" i="12"/>
  <c r="Y69" i="12" s="1"/>
  <c r="W67" i="12"/>
  <c r="T63" i="12"/>
  <c r="T79" i="12" s="1"/>
  <c r="P63" i="12"/>
  <c r="P79" i="12" s="1"/>
  <c r="L63" i="12"/>
  <c r="L79" i="12" s="1"/>
  <c r="H63" i="12"/>
  <c r="H79" i="12" s="1"/>
  <c r="D63" i="12"/>
  <c r="D79" i="12" s="1"/>
  <c r="W61" i="12"/>
  <c r="W59" i="12"/>
  <c r="W57" i="12"/>
  <c r="V55" i="12"/>
  <c r="V63" i="12" s="1"/>
  <c r="U55" i="12"/>
  <c r="T55" i="12"/>
  <c r="S55" i="12"/>
  <c r="R55" i="12"/>
  <c r="R63" i="12" s="1"/>
  <c r="Q55" i="12"/>
  <c r="P55" i="12"/>
  <c r="O55" i="12"/>
  <c r="N55" i="12"/>
  <c r="N63" i="12" s="1"/>
  <c r="M55" i="12"/>
  <c r="L55" i="12"/>
  <c r="K55" i="12"/>
  <c r="J55" i="12"/>
  <c r="J63" i="12" s="1"/>
  <c r="I55" i="12"/>
  <c r="H55" i="12"/>
  <c r="G55" i="12"/>
  <c r="F55" i="12"/>
  <c r="F63" i="12" s="1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0" i="12"/>
  <c r="V30" i="12"/>
  <c r="U30" i="12"/>
  <c r="U63" i="12" s="1"/>
  <c r="U79" i="12" s="1"/>
  <c r="T30" i="12"/>
  <c r="S30" i="12"/>
  <c r="S63" i="12" s="1"/>
  <c r="R30" i="12"/>
  <c r="Q30" i="12"/>
  <c r="Q63" i="12" s="1"/>
  <c r="Q79" i="12" s="1"/>
  <c r="P30" i="12"/>
  <c r="O30" i="12"/>
  <c r="O63" i="12" s="1"/>
  <c r="N30" i="12"/>
  <c r="M30" i="12"/>
  <c r="M63" i="12" s="1"/>
  <c r="L30" i="12"/>
  <c r="K30" i="12"/>
  <c r="K63" i="12" s="1"/>
  <c r="J30" i="12"/>
  <c r="I30" i="12"/>
  <c r="I63" i="12" s="1"/>
  <c r="I79" i="12" s="1"/>
  <c r="H30" i="12"/>
  <c r="G30" i="12"/>
  <c r="G63" i="12" s="1"/>
  <c r="F30" i="12"/>
  <c r="E30" i="12"/>
  <c r="E63" i="12" s="1"/>
  <c r="E79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C13" i="12"/>
  <c r="W12" i="12"/>
  <c r="W11" i="12"/>
  <c r="W10" i="12"/>
  <c r="V8" i="12"/>
  <c r="U8" i="12"/>
  <c r="T8" i="12"/>
  <c r="S8" i="12"/>
  <c r="S65" i="12" s="1"/>
  <c r="R8" i="12"/>
  <c r="Q8" i="12"/>
  <c r="P8" i="12"/>
  <c r="O8" i="12"/>
  <c r="O65" i="12" s="1"/>
  <c r="N8" i="12"/>
  <c r="M8" i="12"/>
  <c r="L8" i="12"/>
  <c r="K8" i="12"/>
  <c r="K65" i="12" s="1"/>
  <c r="J8" i="12"/>
  <c r="I8" i="12"/>
  <c r="H8" i="12"/>
  <c r="G8" i="12"/>
  <c r="G65" i="12" s="1"/>
  <c r="F8" i="12"/>
  <c r="E8" i="12"/>
  <c r="D8" i="12"/>
  <c r="O79" i="11"/>
  <c r="W77" i="11"/>
  <c r="C77" i="11"/>
  <c r="Y77" i="11" s="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W75" i="11" s="1"/>
  <c r="F75" i="11"/>
  <c r="E75" i="11"/>
  <c r="D75" i="11"/>
  <c r="W74" i="11"/>
  <c r="C74" i="11"/>
  <c r="W73" i="11"/>
  <c r="C73" i="11"/>
  <c r="W70" i="11"/>
  <c r="C70" i="11"/>
  <c r="Y70" i="11" s="1"/>
  <c r="W69" i="11"/>
  <c r="C69" i="11"/>
  <c r="Y69" i="11" s="1"/>
  <c r="W67" i="11"/>
  <c r="O63" i="11"/>
  <c r="L63" i="11"/>
  <c r="L79" i="11" s="1"/>
  <c r="G63" i="1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W55" i="11" s="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V79" i="11" s="1"/>
  <c r="U30" i="11"/>
  <c r="T30" i="11"/>
  <c r="T63" i="11" s="1"/>
  <c r="T79" i="11" s="1"/>
  <c r="S30" i="11"/>
  <c r="S63" i="11" s="1"/>
  <c r="R30" i="11"/>
  <c r="R63" i="11" s="1"/>
  <c r="R79" i="11" s="1"/>
  <c r="Q30" i="11"/>
  <c r="P30" i="11"/>
  <c r="P63" i="11" s="1"/>
  <c r="P79" i="11" s="1"/>
  <c r="O30" i="11"/>
  <c r="N30" i="11"/>
  <c r="N63" i="11" s="1"/>
  <c r="N79" i="11" s="1"/>
  <c r="M30" i="11"/>
  <c r="L30" i="11"/>
  <c r="K30" i="11"/>
  <c r="K63" i="11" s="1"/>
  <c r="J30" i="11"/>
  <c r="J63" i="11" s="1"/>
  <c r="J79" i="11" s="1"/>
  <c r="I30" i="11"/>
  <c r="H30" i="11"/>
  <c r="H63" i="11" s="1"/>
  <c r="H79" i="11" s="1"/>
  <c r="G30" i="11"/>
  <c r="F30" i="11"/>
  <c r="F63" i="11" s="1"/>
  <c r="F79" i="11" s="1"/>
  <c r="E30" i="11"/>
  <c r="D30" i="11"/>
  <c r="D63" i="11" s="1"/>
  <c r="D79" i="11" s="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C13" i="11"/>
  <c r="Y13" i="11" s="1"/>
  <c r="W12" i="11"/>
  <c r="W11" i="11"/>
  <c r="W10" i="11"/>
  <c r="V8" i="11"/>
  <c r="U8" i="11"/>
  <c r="T8" i="11"/>
  <c r="S8" i="11"/>
  <c r="S65" i="11" s="1"/>
  <c r="S81" i="11" s="1"/>
  <c r="R8" i="11"/>
  <c r="R65" i="11" s="1"/>
  <c r="R81" i="11" s="1"/>
  <c r="Q8" i="11"/>
  <c r="P8" i="11"/>
  <c r="O8" i="11"/>
  <c r="N8" i="11"/>
  <c r="M8" i="11"/>
  <c r="L8" i="11"/>
  <c r="K8" i="11"/>
  <c r="K65" i="11" s="1"/>
  <c r="K81" i="11" s="1"/>
  <c r="J8" i="11"/>
  <c r="J65" i="11" s="1"/>
  <c r="J81" i="11" s="1"/>
  <c r="I8" i="11"/>
  <c r="H8" i="11"/>
  <c r="G8" i="11"/>
  <c r="F8" i="11"/>
  <c r="E8" i="11"/>
  <c r="D8" i="11"/>
  <c r="W77" i="10"/>
  <c r="C77" i="10"/>
  <c r="Y77" i="10" s="1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W75" i="10" s="1"/>
  <c r="W74" i="10"/>
  <c r="C74" i="10"/>
  <c r="Y74" i="10" s="1"/>
  <c r="W73" i="10"/>
  <c r="C73" i="10"/>
  <c r="Y70" i="10"/>
  <c r="W70" i="10"/>
  <c r="C70" i="10"/>
  <c r="W69" i="10"/>
  <c r="C69" i="10"/>
  <c r="W67" i="10"/>
  <c r="U63" i="10"/>
  <c r="U79" i="10" s="1"/>
  <c r="Q63" i="10"/>
  <c r="Q79" i="10" s="1"/>
  <c r="M63" i="10"/>
  <c r="M79" i="10" s="1"/>
  <c r="I63" i="10"/>
  <c r="I79" i="10" s="1"/>
  <c r="E63" i="10"/>
  <c r="E79" i="10" s="1"/>
  <c r="W61" i="10"/>
  <c r="W59" i="10"/>
  <c r="W57" i="10"/>
  <c r="V55" i="10"/>
  <c r="U55" i="10"/>
  <c r="T55" i="10"/>
  <c r="S55" i="10"/>
  <c r="S63" i="10" s="1"/>
  <c r="S79" i="10" s="1"/>
  <c r="R55" i="10"/>
  <c r="Q55" i="10"/>
  <c r="P55" i="10"/>
  <c r="O55" i="10"/>
  <c r="O63" i="10" s="1"/>
  <c r="O79" i="10" s="1"/>
  <c r="N55" i="10"/>
  <c r="M55" i="10"/>
  <c r="L55" i="10"/>
  <c r="K55" i="10"/>
  <c r="K63" i="10" s="1"/>
  <c r="K79" i="10" s="1"/>
  <c r="J55" i="10"/>
  <c r="I55" i="10"/>
  <c r="H55" i="10"/>
  <c r="G55" i="10"/>
  <c r="G63" i="10" s="1"/>
  <c r="G79" i="10" s="1"/>
  <c r="F55" i="10"/>
  <c r="E55" i="10"/>
  <c r="D55" i="10"/>
  <c r="W54" i="10"/>
  <c r="W53" i="10"/>
  <c r="W52" i="10"/>
  <c r="W55" i="10" s="1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V30" i="10"/>
  <c r="U30" i="10"/>
  <c r="T30" i="10"/>
  <c r="T63" i="10" s="1"/>
  <c r="S30" i="10"/>
  <c r="R30" i="10"/>
  <c r="Q30" i="10"/>
  <c r="P30" i="10"/>
  <c r="P63" i="10" s="1"/>
  <c r="O30" i="10"/>
  <c r="N30" i="10"/>
  <c r="M30" i="10"/>
  <c r="L30" i="10"/>
  <c r="L63" i="10" s="1"/>
  <c r="K30" i="10"/>
  <c r="J30" i="10"/>
  <c r="I30" i="10"/>
  <c r="H30" i="10"/>
  <c r="H63" i="10" s="1"/>
  <c r="G30" i="10"/>
  <c r="F30" i="10"/>
  <c r="E30" i="10"/>
  <c r="D30" i="10"/>
  <c r="D63" i="10" s="1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Y13" i="10"/>
  <c r="W13" i="10"/>
  <c r="C13" i="10"/>
  <c r="W12" i="10"/>
  <c r="W11" i="10"/>
  <c r="W10" i="10"/>
  <c r="V8" i="10"/>
  <c r="U8" i="10"/>
  <c r="U65" i="10" s="1"/>
  <c r="U81" i="10" s="1"/>
  <c r="T8" i="10"/>
  <c r="S8" i="10"/>
  <c r="S65" i="10" s="1"/>
  <c r="S81" i="10" s="1"/>
  <c r="R8" i="10"/>
  <c r="Q8" i="10"/>
  <c r="P8" i="10"/>
  <c r="O8" i="10"/>
  <c r="O65" i="10" s="1"/>
  <c r="O81" i="10" s="1"/>
  <c r="N8" i="10"/>
  <c r="M8" i="10"/>
  <c r="M65" i="10" s="1"/>
  <c r="M81" i="10" s="1"/>
  <c r="L8" i="10"/>
  <c r="K8" i="10"/>
  <c r="K65" i="10" s="1"/>
  <c r="K81" i="10" s="1"/>
  <c r="J8" i="10"/>
  <c r="I8" i="10"/>
  <c r="H8" i="10"/>
  <c r="G8" i="10"/>
  <c r="G65" i="10" s="1"/>
  <c r="G81" i="10" s="1"/>
  <c r="F8" i="10"/>
  <c r="E8" i="10"/>
  <c r="E65" i="10" s="1"/>
  <c r="E81" i="10" s="1"/>
  <c r="D8" i="10"/>
  <c r="D65" i="10" s="1"/>
  <c r="P79" i="9"/>
  <c r="H79" i="9"/>
  <c r="W77" i="9"/>
  <c r="C77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5" i="9" s="1"/>
  <c r="W74" i="9"/>
  <c r="C74" i="9"/>
  <c r="Y74" i="9" s="1"/>
  <c r="W73" i="9"/>
  <c r="C73" i="9"/>
  <c r="Y70" i="9"/>
  <c r="W70" i="9"/>
  <c r="C70" i="9"/>
  <c r="W69" i="9"/>
  <c r="C69" i="9"/>
  <c r="Y69" i="9" s="1"/>
  <c r="W67" i="9"/>
  <c r="U63" i="9"/>
  <c r="U79" i="9" s="1"/>
  <c r="E63" i="9"/>
  <c r="E79" i="9" s="1"/>
  <c r="W61" i="9"/>
  <c r="W59" i="9"/>
  <c r="W57" i="9"/>
  <c r="W55" i="9"/>
  <c r="V55" i="9"/>
  <c r="U55" i="9"/>
  <c r="T55" i="9"/>
  <c r="S55" i="9"/>
  <c r="S63" i="9" s="1"/>
  <c r="S79" i="9" s="1"/>
  <c r="R55" i="9"/>
  <c r="Q55" i="9"/>
  <c r="Q63" i="9" s="1"/>
  <c r="Q79" i="9" s="1"/>
  <c r="P55" i="9"/>
  <c r="O55" i="9"/>
  <c r="O63" i="9" s="1"/>
  <c r="O79" i="9" s="1"/>
  <c r="N55" i="9"/>
  <c r="M55" i="9"/>
  <c r="M63" i="9" s="1"/>
  <c r="M79" i="9" s="1"/>
  <c r="L55" i="9"/>
  <c r="K55" i="9"/>
  <c r="K63" i="9" s="1"/>
  <c r="K79" i="9" s="1"/>
  <c r="J55" i="9"/>
  <c r="I55" i="9"/>
  <c r="I63" i="9" s="1"/>
  <c r="I79" i="9" s="1"/>
  <c r="H55" i="9"/>
  <c r="G55" i="9"/>
  <c r="G63" i="9" s="1"/>
  <c r="G79" i="9" s="1"/>
  <c r="F55" i="9"/>
  <c r="E55" i="9"/>
  <c r="D55" i="9"/>
  <c r="W54" i="9"/>
  <c r="W53" i="9"/>
  <c r="W52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V30" i="9"/>
  <c r="V63" i="9" s="1"/>
  <c r="V79" i="9" s="1"/>
  <c r="U30" i="9"/>
  <c r="T30" i="9"/>
  <c r="T63" i="9" s="1"/>
  <c r="T79" i="9" s="1"/>
  <c r="S30" i="9"/>
  <c r="R30" i="9"/>
  <c r="R63" i="9" s="1"/>
  <c r="R79" i="9" s="1"/>
  <c r="Q30" i="9"/>
  <c r="P30" i="9"/>
  <c r="P63" i="9" s="1"/>
  <c r="O30" i="9"/>
  <c r="N30" i="9"/>
  <c r="N63" i="9" s="1"/>
  <c r="N79" i="9" s="1"/>
  <c r="M30" i="9"/>
  <c r="L30" i="9"/>
  <c r="L63" i="9" s="1"/>
  <c r="L79" i="9" s="1"/>
  <c r="K30" i="9"/>
  <c r="J30" i="9"/>
  <c r="J63" i="9" s="1"/>
  <c r="J79" i="9" s="1"/>
  <c r="I30" i="9"/>
  <c r="H30" i="9"/>
  <c r="H63" i="9" s="1"/>
  <c r="G30" i="9"/>
  <c r="F30" i="9"/>
  <c r="F63" i="9" s="1"/>
  <c r="F79" i="9" s="1"/>
  <c r="E30" i="9"/>
  <c r="D30" i="9"/>
  <c r="D63" i="9" s="1"/>
  <c r="D79" i="9" s="1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C13" i="9"/>
  <c r="Y13" i="9" s="1"/>
  <c r="W12" i="9"/>
  <c r="W11" i="9"/>
  <c r="W10" i="9"/>
  <c r="V8" i="9"/>
  <c r="V65" i="9" s="1"/>
  <c r="V81" i="9" s="1"/>
  <c r="U8" i="9"/>
  <c r="T8" i="9"/>
  <c r="T65" i="9" s="1"/>
  <c r="T81" i="9" s="1"/>
  <c r="S8" i="9"/>
  <c r="R8" i="9"/>
  <c r="R65" i="9" s="1"/>
  <c r="R81" i="9" s="1"/>
  <c r="Q8" i="9"/>
  <c r="P8" i="9"/>
  <c r="P65" i="9" s="1"/>
  <c r="P81" i="9" s="1"/>
  <c r="O8" i="9"/>
  <c r="N8" i="9"/>
  <c r="N65" i="9" s="1"/>
  <c r="N81" i="9" s="1"/>
  <c r="M8" i="9"/>
  <c r="L8" i="9"/>
  <c r="L65" i="9" s="1"/>
  <c r="L81" i="9" s="1"/>
  <c r="K8" i="9"/>
  <c r="J8" i="9"/>
  <c r="J65" i="9" s="1"/>
  <c r="J81" i="9" s="1"/>
  <c r="I8" i="9"/>
  <c r="H8" i="9"/>
  <c r="H65" i="9" s="1"/>
  <c r="H81" i="9" s="1"/>
  <c r="G8" i="9"/>
  <c r="F8" i="9"/>
  <c r="F65" i="9" s="1"/>
  <c r="F81" i="9" s="1"/>
  <c r="E8" i="9"/>
  <c r="D8" i="9"/>
  <c r="N79" i="8"/>
  <c r="W77" i="8"/>
  <c r="C77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Y74" i="8"/>
  <c r="W74" i="8"/>
  <c r="C74" i="8"/>
  <c r="W73" i="8"/>
  <c r="C73" i="8"/>
  <c r="C75" i="8" s="1"/>
  <c r="W70" i="8"/>
  <c r="C70" i="8"/>
  <c r="Y70" i="8" s="1"/>
  <c r="W69" i="8"/>
  <c r="C69" i="8"/>
  <c r="W67" i="8"/>
  <c r="T63" i="8"/>
  <c r="P63" i="8"/>
  <c r="P79" i="8" s="1"/>
  <c r="L63" i="8"/>
  <c r="L79" i="8" s="1"/>
  <c r="H63" i="8"/>
  <c r="H79" i="8" s="1"/>
  <c r="D63" i="8"/>
  <c r="D79" i="8" s="1"/>
  <c r="W61" i="8"/>
  <c r="W59" i="8"/>
  <c r="W57" i="8"/>
  <c r="V55" i="8"/>
  <c r="V63" i="8" s="1"/>
  <c r="V79" i="8" s="1"/>
  <c r="U55" i="8"/>
  <c r="T55" i="8"/>
  <c r="S55" i="8"/>
  <c r="R55" i="8"/>
  <c r="R63" i="8" s="1"/>
  <c r="R79" i="8" s="1"/>
  <c r="Q55" i="8"/>
  <c r="P55" i="8"/>
  <c r="O55" i="8"/>
  <c r="N55" i="8"/>
  <c r="N63" i="8" s="1"/>
  <c r="M55" i="8"/>
  <c r="L55" i="8"/>
  <c r="K55" i="8"/>
  <c r="J55" i="8"/>
  <c r="J63" i="8" s="1"/>
  <c r="J79" i="8" s="1"/>
  <c r="I55" i="8"/>
  <c r="H55" i="8"/>
  <c r="G55" i="8"/>
  <c r="F55" i="8"/>
  <c r="F63" i="8" s="1"/>
  <c r="F79" i="8" s="1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U79" i="8" s="1"/>
  <c r="T30" i="8"/>
  <c r="S30" i="8"/>
  <c r="S63" i="8" s="1"/>
  <c r="S79" i="8" s="1"/>
  <c r="R30" i="8"/>
  <c r="Q30" i="8"/>
  <c r="Q63" i="8" s="1"/>
  <c r="Q79" i="8" s="1"/>
  <c r="P30" i="8"/>
  <c r="O30" i="8"/>
  <c r="O63" i="8" s="1"/>
  <c r="O79" i="8" s="1"/>
  <c r="N30" i="8"/>
  <c r="M30" i="8"/>
  <c r="M63" i="8" s="1"/>
  <c r="M79" i="8" s="1"/>
  <c r="L30" i="8"/>
  <c r="K30" i="8"/>
  <c r="K63" i="8" s="1"/>
  <c r="K79" i="8" s="1"/>
  <c r="J30" i="8"/>
  <c r="I30" i="8"/>
  <c r="I63" i="8" s="1"/>
  <c r="I79" i="8" s="1"/>
  <c r="H30" i="8"/>
  <c r="G30" i="8"/>
  <c r="G63" i="8" s="1"/>
  <c r="G79" i="8" s="1"/>
  <c r="F30" i="8"/>
  <c r="E30" i="8"/>
  <c r="E63" i="8" s="1"/>
  <c r="E79" i="8" s="1"/>
  <c r="D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C13" i="8"/>
  <c r="W12" i="8"/>
  <c r="W11" i="8"/>
  <c r="W10" i="8"/>
  <c r="V8" i="8"/>
  <c r="V65" i="8" s="1"/>
  <c r="V81" i="8" s="1"/>
  <c r="U8" i="8"/>
  <c r="T8" i="8"/>
  <c r="S8" i="8"/>
  <c r="R8" i="8"/>
  <c r="R65" i="8" s="1"/>
  <c r="R81" i="8" s="1"/>
  <c r="Q8" i="8"/>
  <c r="P8" i="8"/>
  <c r="P65" i="8" s="1"/>
  <c r="P81" i="8" s="1"/>
  <c r="O8" i="8"/>
  <c r="O65" i="8" s="1"/>
  <c r="O81" i="8" s="1"/>
  <c r="N8" i="8"/>
  <c r="M8" i="8"/>
  <c r="L8" i="8"/>
  <c r="K8" i="8"/>
  <c r="J8" i="8"/>
  <c r="J65" i="8" s="1"/>
  <c r="J81" i="8" s="1"/>
  <c r="I8" i="8"/>
  <c r="H8" i="8"/>
  <c r="H65" i="8" s="1"/>
  <c r="H81" i="8" s="1"/>
  <c r="G8" i="8"/>
  <c r="F8" i="8"/>
  <c r="F65" i="8" s="1"/>
  <c r="F81" i="8" s="1"/>
  <c r="E8" i="8"/>
  <c r="D8" i="8"/>
  <c r="W77" i="7"/>
  <c r="C77" i="7"/>
  <c r="Y77" i="7" s="1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W75" i="7" s="1"/>
  <c r="F75" i="7"/>
  <c r="E75" i="7"/>
  <c r="D75" i="7"/>
  <c r="W74" i="7"/>
  <c r="C74" i="7"/>
  <c r="Y74" i="7" s="1"/>
  <c r="W73" i="7"/>
  <c r="C73" i="7"/>
  <c r="Y73" i="7" s="1"/>
  <c r="Y75" i="7" s="1"/>
  <c r="W70" i="7"/>
  <c r="C70" i="7"/>
  <c r="W69" i="7"/>
  <c r="C69" i="7"/>
  <c r="Y69" i="7" s="1"/>
  <c r="W67" i="7"/>
  <c r="G65" i="7"/>
  <c r="G81" i="7" s="1"/>
  <c r="T63" i="7"/>
  <c r="T79" i="7" s="1"/>
  <c r="R63" i="7"/>
  <c r="R79" i="7" s="1"/>
  <c r="P63" i="7"/>
  <c r="P79" i="7" s="1"/>
  <c r="L63" i="7"/>
  <c r="L79" i="7" s="1"/>
  <c r="J63" i="7"/>
  <c r="J79" i="7" s="1"/>
  <c r="H63" i="7"/>
  <c r="H79" i="7" s="1"/>
  <c r="D63" i="7"/>
  <c r="D79" i="7" s="1"/>
  <c r="W61" i="7"/>
  <c r="W59" i="7"/>
  <c r="W57" i="7"/>
  <c r="V55" i="7"/>
  <c r="V63" i="7" s="1"/>
  <c r="V79" i="7" s="1"/>
  <c r="U55" i="7"/>
  <c r="T55" i="7"/>
  <c r="S55" i="7"/>
  <c r="R55" i="7"/>
  <c r="Q55" i="7"/>
  <c r="P55" i="7"/>
  <c r="O55" i="7"/>
  <c r="N55" i="7"/>
  <c r="N63" i="7" s="1"/>
  <c r="N79" i="7" s="1"/>
  <c r="M55" i="7"/>
  <c r="L55" i="7"/>
  <c r="K55" i="7"/>
  <c r="J55" i="7"/>
  <c r="I55" i="7"/>
  <c r="H55" i="7"/>
  <c r="G55" i="7"/>
  <c r="F55" i="7"/>
  <c r="F63" i="7" s="1"/>
  <c r="F79" i="7" s="1"/>
  <c r="E55" i="7"/>
  <c r="D55" i="7"/>
  <c r="W54" i="7"/>
  <c r="W53" i="7"/>
  <c r="W52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U30" i="7"/>
  <c r="U63" i="7" s="1"/>
  <c r="U79" i="7" s="1"/>
  <c r="T30" i="7"/>
  <c r="S30" i="7"/>
  <c r="S63" i="7" s="1"/>
  <c r="S79" i="7" s="1"/>
  <c r="R30" i="7"/>
  <c r="Q30" i="7"/>
  <c r="Q63" i="7" s="1"/>
  <c r="Q79" i="7" s="1"/>
  <c r="P30" i="7"/>
  <c r="O30" i="7"/>
  <c r="O63" i="7" s="1"/>
  <c r="O79" i="7" s="1"/>
  <c r="N30" i="7"/>
  <c r="M30" i="7"/>
  <c r="M63" i="7" s="1"/>
  <c r="M79" i="7" s="1"/>
  <c r="L30" i="7"/>
  <c r="K30" i="7"/>
  <c r="K63" i="7" s="1"/>
  <c r="K79" i="7" s="1"/>
  <c r="J30" i="7"/>
  <c r="I30" i="7"/>
  <c r="I63" i="7" s="1"/>
  <c r="I79" i="7" s="1"/>
  <c r="H30" i="7"/>
  <c r="G30" i="7"/>
  <c r="G63" i="7" s="1"/>
  <c r="G79" i="7" s="1"/>
  <c r="F30" i="7"/>
  <c r="E30" i="7"/>
  <c r="E63" i="7" s="1"/>
  <c r="E79" i="7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C13" i="7"/>
  <c r="W12" i="7"/>
  <c r="W11" i="7"/>
  <c r="W10" i="7"/>
  <c r="V8" i="7"/>
  <c r="U8" i="7"/>
  <c r="U65" i="7" s="1"/>
  <c r="U81" i="7" s="1"/>
  <c r="T8" i="7"/>
  <c r="S8" i="7"/>
  <c r="R8" i="7"/>
  <c r="R65" i="7" s="1"/>
  <c r="R81" i="7" s="1"/>
  <c r="Q8" i="7"/>
  <c r="Q65" i="7" s="1"/>
  <c r="Q81" i="7" s="1"/>
  <c r="P8" i="7"/>
  <c r="P65" i="7" s="1"/>
  <c r="P81" i="7" s="1"/>
  <c r="O8" i="7"/>
  <c r="O65" i="7" s="1"/>
  <c r="O81" i="7" s="1"/>
  <c r="N8" i="7"/>
  <c r="M8" i="7"/>
  <c r="M65" i="7" s="1"/>
  <c r="M81" i="7" s="1"/>
  <c r="L8" i="7"/>
  <c r="K8" i="7"/>
  <c r="J8" i="7"/>
  <c r="J65" i="7" s="1"/>
  <c r="J81" i="7" s="1"/>
  <c r="I8" i="7"/>
  <c r="I65" i="7" s="1"/>
  <c r="I81" i="7" s="1"/>
  <c r="H8" i="7"/>
  <c r="H65" i="7" s="1"/>
  <c r="H81" i="7" s="1"/>
  <c r="G8" i="7"/>
  <c r="F8" i="7"/>
  <c r="E8" i="7"/>
  <c r="E65" i="7" s="1"/>
  <c r="E81" i="7" s="1"/>
  <c r="D8" i="7"/>
  <c r="W77" i="6"/>
  <c r="C77" i="6"/>
  <c r="Y77" i="6" s="1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W75" i="6" s="1"/>
  <c r="D75" i="6"/>
  <c r="W74" i="6"/>
  <c r="C74" i="6"/>
  <c r="W73" i="6"/>
  <c r="C73" i="6"/>
  <c r="W70" i="6"/>
  <c r="C70" i="6"/>
  <c r="Y70" i="6" s="1"/>
  <c r="W69" i="6"/>
  <c r="C69" i="6"/>
  <c r="Y69" i="6" s="1"/>
  <c r="W67" i="6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V63" i="6" s="1"/>
  <c r="V79" i="6" s="1"/>
  <c r="U30" i="6"/>
  <c r="T30" i="6"/>
  <c r="T63" i="6" s="1"/>
  <c r="T79" i="6" s="1"/>
  <c r="S30" i="6"/>
  <c r="R30" i="6"/>
  <c r="R63" i="6" s="1"/>
  <c r="R79" i="6" s="1"/>
  <c r="Q30" i="6"/>
  <c r="P30" i="6"/>
  <c r="P63" i="6" s="1"/>
  <c r="P79" i="6" s="1"/>
  <c r="O30" i="6"/>
  <c r="N30" i="6"/>
  <c r="N63" i="6" s="1"/>
  <c r="N79" i="6" s="1"/>
  <c r="M30" i="6"/>
  <c r="L30" i="6"/>
  <c r="L63" i="6" s="1"/>
  <c r="L79" i="6" s="1"/>
  <c r="K30" i="6"/>
  <c r="J30" i="6"/>
  <c r="J63" i="6" s="1"/>
  <c r="J79" i="6" s="1"/>
  <c r="I30" i="6"/>
  <c r="H30" i="6"/>
  <c r="H63" i="6" s="1"/>
  <c r="H79" i="6" s="1"/>
  <c r="G30" i="6"/>
  <c r="F30" i="6"/>
  <c r="F63" i="6" s="1"/>
  <c r="F79" i="6" s="1"/>
  <c r="E30" i="6"/>
  <c r="D30" i="6"/>
  <c r="D63" i="6" s="1"/>
  <c r="D79" i="6" s="1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C13" i="6"/>
  <c r="Y13" i="6" s="1"/>
  <c r="W12" i="6"/>
  <c r="W11" i="6"/>
  <c r="W10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6" i="5"/>
  <c r="C76" i="5"/>
  <c r="Y76" i="5" s="1"/>
  <c r="V74" i="5"/>
  <c r="U74" i="5"/>
  <c r="T74" i="5"/>
  <c r="S74" i="5"/>
  <c r="R74" i="5"/>
  <c r="Q74" i="5"/>
  <c r="P74" i="5"/>
  <c r="P78" i="5" s="1"/>
  <c r="O74" i="5"/>
  <c r="N74" i="5"/>
  <c r="M74" i="5"/>
  <c r="L74" i="5"/>
  <c r="K74" i="5"/>
  <c r="J74" i="5"/>
  <c r="I74" i="5"/>
  <c r="H74" i="5"/>
  <c r="H78" i="5" s="1"/>
  <c r="G74" i="5"/>
  <c r="F74" i="5"/>
  <c r="E74" i="5"/>
  <c r="D74" i="5"/>
  <c r="W74" i="5" s="1"/>
  <c r="W73" i="5"/>
  <c r="C73" i="5"/>
  <c r="Y73" i="5" s="1"/>
  <c r="W72" i="5"/>
  <c r="C72" i="5"/>
  <c r="W69" i="5"/>
  <c r="C69" i="5"/>
  <c r="Y69" i="5" s="1"/>
  <c r="W68" i="5"/>
  <c r="C68" i="5"/>
  <c r="W66" i="5"/>
  <c r="S62" i="5"/>
  <c r="S78" i="5" s="1"/>
  <c r="O62" i="5"/>
  <c r="O78" i="5" s="1"/>
  <c r="K62" i="5"/>
  <c r="K78" i="5" s="1"/>
  <c r="G62" i="5"/>
  <c r="G78" i="5" s="1"/>
  <c r="W60" i="5"/>
  <c r="W58" i="5"/>
  <c r="W56" i="5"/>
  <c r="V54" i="5"/>
  <c r="U54" i="5"/>
  <c r="U62" i="5" s="1"/>
  <c r="U78" i="5" s="1"/>
  <c r="T54" i="5"/>
  <c r="S54" i="5"/>
  <c r="R54" i="5"/>
  <c r="Q54" i="5"/>
  <c r="Q62" i="5" s="1"/>
  <c r="Q78" i="5" s="1"/>
  <c r="P54" i="5"/>
  <c r="O54" i="5"/>
  <c r="N54" i="5"/>
  <c r="M54" i="5"/>
  <c r="M62" i="5" s="1"/>
  <c r="M78" i="5" s="1"/>
  <c r="L54" i="5"/>
  <c r="K54" i="5"/>
  <c r="J54" i="5"/>
  <c r="I54" i="5"/>
  <c r="I62" i="5" s="1"/>
  <c r="I78" i="5" s="1"/>
  <c r="H54" i="5"/>
  <c r="G54" i="5"/>
  <c r="F54" i="5"/>
  <c r="E54" i="5"/>
  <c r="E62" i="5" s="1"/>
  <c r="E78" i="5" s="1"/>
  <c r="D54" i="5"/>
  <c r="W53" i="5"/>
  <c r="W52" i="5"/>
  <c r="W51" i="5"/>
  <c r="W54" i="5" s="1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V29" i="5"/>
  <c r="V62" i="5" s="1"/>
  <c r="V78" i="5" s="1"/>
  <c r="U29" i="5"/>
  <c r="T29" i="5"/>
  <c r="T62" i="5" s="1"/>
  <c r="T78" i="5" s="1"/>
  <c r="S29" i="5"/>
  <c r="R29" i="5"/>
  <c r="R62" i="5" s="1"/>
  <c r="R78" i="5" s="1"/>
  <c r="Q29" i="5"/>
  <c r="P29" i="5"/>
  <c r="P62" i="5" s="1"/>
  <c r="O29" i="5"/>
  <c r="N29" i="5"/>
  <c r="N62" i="5" s="1"/>
  <c r="N78" i="5" s="1"/>
  <c r="M29" i="5"/>
  <c r="L29" i="5"/>
  <c r="L62" i="5" s="1"/>
  <c r="L78" i="5" s="1"/>
  <c r="K29" i="5"/>
  <c r="J29" i="5"/>
  <c r="J62" i="5" s="1"/>
  <c r="J78" i="5" s="1"/>
  <c r="I29" i="5"/>
  <c r="H29" i="5"/>
  <c r="H62" i="5" s="1"/>
  <c r="G29" i="5"/>
  <c r="F29" i="5"/>
  <c r="F62" i="5" s="1"/>
  <c r="F78" i="5" s="1"/>
  <c r="E29" i="5"/>
  <c r="D29" i="5"/>
  <c r="D62" i="5" s="1"/>
  <c r="D78" i="5" s="1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2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W66" i="4"/>
  <c r="V62" i="4"/>
  <c r="R62" i="4"/>
  <c r="N62" i="4"/>
  <c r="J62" i="4"/>
  <c r="F62" i="4"/>
  <c r="W60" i="4"/>
  <c r="G58" i="4"/>
  <c r="W58" i="4" s="1"/>
  <c r="W56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W53" i="4"/>
  <c r="W52" i="4"/>
  <c r="W51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V29" i="4"/>
  <c r="U29" i="4"/>
  <c r="T29" i="4"/>
  <c r="T62" i="4" s="1"/>
  <c r="S29" i="4"/>
  <c r="S62" i="4" s="1"/>
  <c r="R29" i="4"/>
  <c r="Q29" i="4"/>
  <c r="P29" i="4"/>
  <c r="P62" i="4" s="1"/>
  <c r="O29" i="4"/>
  <c r="O62" i="4" s="1"/>
  <c r="N29" i="4"/>
  <c r="M29" i="4"/>
  <c r="L29" i="4"/>
  <c r="L62" i="4" s="1"/>
  <c r="K29" i="4"/>
  <c r="K62" i="4" s="1"/>
  <c r="J29" i="4"/>
  <c r="I29" i="4"/>
  <c r="H29" i="4"/>
  <c r="H62" i="4" s="1"/>
  <c r="G29" i="4"/>
  <c r="F29" i="4"/>
  <c r="E29" i="4"/>
  <c r="D29" i="4"/>
  <c r="D62" i="4" s="1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V8" i="4"/>
  <c r="U8" i="4"/>
  <c r="T8" i="4"/>
  <c r="S8" i="4"/>
  <c r="S64" i="4" s="1"/>
  <c r="R8" i="4"/>
  <c r="Q8" i="4"/>
  <c r="P8" i="4"/>
  <c r="O8" i="4"/>
  <c r="O64" i="4" s="1"/>
  <c r="N8" i="4"/>
  <c r="M8" i="4"/>
  <c r="L8" i="4"/>
  <c r="K8" i="4"/>
  <c r="K64" i="4" s="1"/>
  <c r="J8" i="4"/>
  <c r="I8" i="4"/>
  <c r="H8" i="4"/>
  <c r="G8" i="4"/>
  <c r="F8" i="4"/>
  <c r="E8" i="4"/>
  <c r="D8" i="4"/>
  <c r="W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Y22" i="2"/>
  <c r="Y19" i="2"/>
  <c r="Y18" i="2"/>
  <c r="Y20" i="2" s="1"/>
  <c r="Y15" i="2"/>
  <c r="V11" i="2"/>
  <c r="U11" i="2"/>
  <c r="S11" i="2"/>
  <c r="Q11" i="2"/>
  <c r="O11" i="2"/>
  <c r="N11" i="2"/>
  <c r="M11" i="2"/>
  <c r="K11" i="2"/>
  <c r="I11" i="2"/>
  <c r="G11" i="2"/>
  <c r="F11" i="2"/>
  <c r="E11" i="2"/>
  <c r="W9" i="2"/>
  <c r="T11" i="2"/>
  <c r="R11" i="2"/>
  <c r="P11" i="2"/>
  <c r="L11" i="2"/>
  <c r="J11" i="2"/>
  <c r="H11" i="2"/>
  <c r="D11" i="2"/>
  <c r="V8" i="2"/>
  <c r="U8" i="2"/>
  <c r="T8" i="2"/>
  <c r="S8" i="2"/>
  <c r="R8" i="2"/>
  <c r="Q8" i="2"/>
  <c r="P8" i="2"/>
  <c r="O8" i="2"/>
  <c r="N8" i="2"/>
  <c r="M8" i="2"/>
  <c r="L8" i="2"/>
  <c r="K8" i="2"/>
  <c r="K13" i="2" s="1"/>
  <c r="J8" i="2"/>
  <c r="I8" i="2"/>
  <c r="H8" i="2"/>
  <c r="G8" i="2"/>
  <c r="F8" i="2"/>
  <c r="E8" i="2"/>
  <c r="D8" i="2"/>
  <c r="W14" i="1"/>
  <c r="Y14" i="1" s="1"/>
  <c r="Q10" i="1"/>
  <c r="Q12" i="1" s="1"/>
  <c r="O10" i="1"/>
  <c r="O12" i="1" s="1"/>
  <c r="I10" i="1"/>
  <c r="I12" i="1" s="1"/>
  <c r="G10" i="1"/>
  <c r="G12" i="1" s="1"/>
  <c r="U10" i="1"/>
  <c r="U12" i="1" s="1"/>
  <c r="T10" i="1"/>
  <c r="T12" i="1" s="1"/>
  <c r="S10" i="1"/>
  <c r="S12" i="1" s="1"/>
  <c r="R10" i="1"/>
  <c r="R12" i="1" s="1"/>
  <c r="M10" i="1"/>
  <c r="M12" i="1" s="1"/>
  <c r="L10" i="1"/>
  <c r="L12" i="1" s="1"/>
  <c r="K10" i="1"/>
  <c r="K12" i="1" s="1"/>
  <c r="J10" i="1"/>
  <c r="J12" i="1" s="1"/>
  <c r="E10" i="1"/>
  <c r="E12" i="1" s="1"/>
  <c r="D10" i="1"/>
  <c r="D12" i="1" s="1"/>
  <c r="C12" i="1"/>
  <c r="W9" i="1"/>
  <c r="W10" i="1" s="1"/>
  <c r="V10" i="1"/>
  <c r="V12" i="1" s="1"/>
  <c r="P10" i="1"/>
  <c r="P12" i="1" s="1"/>
  <c r="N10" i="1"/>
  <c r="N12" i="1" s="1"/>
  <c r="H10" i="1"/>
  <c r="H12" i="1" s="1"/>
  <c r="F10" i="1"/>
  <c r="F12" i="1" s="1"/>
  <c r="C8" i="1"/>
  <c r="N65" i="8" l="1"/>
  <c r="N81" i="8" s="1"/>
  <c r="C8" i="12"/>
  <c r="G65" i="11"/>
  <c r="G81" i="11" s="1"/>
  <c r="H64" i="5"/>
  <c r="H80" i="5" s="1"/>
  <c r="P64" i="5"/>
  <c r="P80" i="5" s="1"/>
  <c r="C75" i="9"/>
  <c r="G62" i="4"/>
  <c r="G64" i="4" s="1"/>
  <c r="C75" i="12"/>
  <c r="C75" i="7"/>
  <c r="Y73" i="8"/>
  <c r="Y75" i="8" s="1"/>
  <c r="Y77" i="9"/>
  <c r="T65" i="10"/>
  <c r="T81" i="10" s="1"/>
  <c r="Y74" i="11"/>
  <c r="Y13" i="8"/>
  <c r="Y69" i="10"/>
  <c r="C75" i="10"/>
  <c r="Y74" i="12"/>
  <c r="Y75" i="12" s="1"/>
  <c r="Y68" i="5"/>
  <c r="Y13" i="7"/>
  <c r="O65" i="11"/>
  <c r="O81" i="11" s="1"/>
  <c r="G13" i="2"/>
  <c r="S13" i="2"/>
  <c r="N13" i="2"/>
  <c r="V13" i="2"/>
  <c r="O13" i="2"/>
  <c r="F13" i="2"/>
  <c r="E13" i="2"/>
  <c r="I13" i="2"/>
  <c r="M13" i="2"/>
  <c r="Q13" i="2"/>
  <c r="U13" i="2"/>
  <c r="C61" i="10"/>
  <c r="Y61" i="10" s="1"/>
  <c r="J13" i="2"/>
  <c r="R13" i="2"/>
  <c r="C8" i="3"/>
  <c r="C54" i="11"/>
  <c r="Y54" i="11" s="1"/>
  <c r="C57" i="12"/>
  <c r="Y57" i="12" s="1"/>
  <c r="D13" i="2"/>
  <c r="H13" i="2"/>
  <c r="L13" i="2"/>
  <c r="P13" i="2"/>
  <c r="T13" i="2"/>
  <c r="C21" i="12"/>
  <c r="Y21" i="12" s="1"/>
  <c r="C23" i="8"/>
  <c r="Y23" i="8" s="1"/>
  <c r="C25" i="12"/>
  <c r="Y25" i="12" s="1"/>
  <c r="C29" i="10"/>
  <c r="Y29" i="10" s="1"/>
  <c r="C33" i="12"/>
  <c r="Y33" i="12" s="1"/>
  <c r="Y9" i="1"/>
  <c r="C9" i="2" s="1"/>
  <c r="Y9" i="2" s="1"/>
  <c r="C9" i="3" s="1"/>
  <c r="Y9" i="3" s="1"/>
  <c r="C53" i="8" s="1"/>
  <c r="Y53" i="8" s="1"/>
  <c r="C13" i="2"/>
  <c r="C54" i="12"/>
  <c r="Y54" i="12" s="1"/>
  <c r="C59" i="11"/>
  <c r="Y59" i="11" s="1"/>
  <c r="C59" i="12"/>
  <c r="Y59" i="12" s="1"/>
  <c r="C59" i="10"/>
  <c r="Y59" i="10" s="1"/>
  <c r="C59" i="9"/>
  <c r="Y59" i="9" s="1"/>
  <c r="C59" i="8"/>
  <c r="Y59" i="8" s="1"/>
  <c r="C58" i="5"/>
  <c r="Y58" i="5" s="1"/>
  <c r="C58" i="4"/>
  <c r="Y58" i="4" s="1"/>
  <c r="C59" i="6"/>
  <c r="Y59" i="6" s="1"/>
  <c r="C59" i="7"/>
  <c r="Y59" i="7" s="1"/>
  <c r="C67" i="12"/>
  <c r="Y67" i="12" s="1"/>
  <c r="C67" i="11"/>
  <c r="Y67" i="11" s="1"/>
  <c r="C67" i="9"/>
  <c r="Y67" i="9" s="1"/>
  <c r="C67" i="10"/>
  <c r="Y67" i="10" s="1"/>
  <c r="C67" i="7"/>
  <c r="Y67" i="7" s="1"/>
  <c r="C67" i="6"/>
  <c r="Y67" i="6" s="1"/>
  <c r="C66" i="4"/>
  <c r="Y66" i="4" s="1"/>
  <c r="C67" i="8"/>
  <c r="Y67" i="8" s="1"/>
  <c r="C66" i="5"/>
  <c r="Y66" i="5" s="1"/>
  <c r="C21" i="11"/>
  <c r="Y21" i="11" s="1"/>
  <c r="C23" i="10"/>
  <c r="Y23" i="10" s="1"/>
  <c r="C23" i="6"/>
  <c r="Y23" i="6" s="1"/>
  <c r="C29" i="12"/>
  <c r="Y29" i="12" s="1"/>
  <c r="C29" i="7"/>
  <c r="Y29" i="7" s="1"/>
  <c r="C29" i="6"/>
  <c r="Y29" i="6" s="1"/>
  <c r="C33" i="6"/>
  <c r="Y33" i="6" s="1"/>
  <c r="W11" i="2"/>
  <c r="C15" i="12"/>
  <c r="Y15" i="12" s="1"/>
  <c r="C15" i="11"/>
  <c r="Y15" i="11" s="1"/>
  <c r="C15" i="10"/>
  <c r="Y15" i="10" s="1"/>
  <c r="C15" i="8"/>
  <c r="Y15" i="8" s="1"/>
  <c r="C15" i="7"/>
  <c r="Y15" i="7" s="1"/>
  <c r="C15" i="9"/>
  <c r="Y15" i="9" s="1"/>
  <c r="C15" i="6"/>
  <c r="Y15" i="6" s="1"/>
  <c r="C14" i="5"/>
  <c r="Y14" i="5" s="1"/>
  <c r="C14" i="4"/>
  <c r="Y14" i="4" s="1"/>
  <c r="C17" i="12"/>
  <c r="Y17" i="12" s="1"/>
  <c r="C17" i="10"/>
  <c r="Y17" i="10" s="1"/>
  <c r="C17" i="11"/>
  <c r="Y17" i="11" s="1"/>
  <c r="C17" i="8"/>
  <c r="Y17" i="8" s="1"/>
  <c r="C17" i="7"/>
  <c r="Y17" i="7" s="1"/>
  <c r="C17" i="9"/>
  <c r="Y17" i="9" s="1"/>
  <c r="C17" i="6"/>
  <c r="Y17" i="6" s="1"/>
  <c r="C16" i="5"/>
  <c r="Y16" i="5" s="1"/>
  <c r="C16" i="4"/>
  <c r="Y16" i="4" s="1"/>
  <c r="C37" i="12"/>
  <c r="Y37" i="12" s="1"/>
  <c r="C37" i="11"/>
  <c r="Y37" i="11" s="1"/>
  <c r="C37" i="10"/>
  <c r="Y37" i="10" s="1"/>
  <c r="C37" i="8"/>
  <c r="Y37" i="8" s="1"/>
  <c r="C37" i="7"/>
  <c r="Y37" i="7" s="1"/>
  <c r="C37" i="9"/>
  <c r="Y37" i="9" s="1"/>
  <c r="C37" i="6"/>
  <c r="Y37" i="6" s="1"/>
  <c r="C36" i="5"/>
  <c r="Y36" i="5" s="1"/>
  <c r="C36" i="4"/>
  <c r="Y36" i="4" s="1"/>
  <c r="C56" i="4"/>
  <c r="Y56" i="4" s="1"/>
  <c r="C12" i="11"/>
  <c r="Y12" i="11" s="1"/>
  <c r="C12" i="12"/>
  <c r="Y12" i="12" s="1"/>
  <c r="C12" i="10"/>
  <c r="Y12" i="10" s="1"/>
  <c r="C12" i="9"/>
  <c r="Y12" i="9" s="1"/>
  <c r="C12" i="8"/>
  <c r="Y12" i="8" s="1"/>
  <c r="C12" i="7"/>
  <c r="Y12" i="7" s="1"/>
  <c r="C12" i="6"/>
  <c r="Y12" i="6" s="1"/>
  <c r="C12" i="5"/>
  <c r="Y12" i="5" s="1"/>
  <c r="C12" i="4"/>
  <c r="Y12" i="4" s="1"/>
  <c r="C39" i="12"/>
  <c r="Y39" i="12" s="1"/>
  <c r="C39" i="11"/>
  <c r="Y39" i="11" s="1"/>
  <c r="C39" i="10"/>
  <c r="Y39" i="10" s="1"/>
  <c r="C39" i="8"/>
  <c r="Y39" i="8" s="1"/>
  <c r="C39" i="7"/>
  <c r="Y39" i="7" s="1"/>
  <c r="C39" i="9"/>
  <c r="Y39" i="9" s="1"/>
  <c r="C39" i="6"/>
  <c r="Y39" i="6" s="1"/>
  <c r="C38" i="5"/>
  <c r="Y38" i="5" s="1"/>
  <c r="C38" i="4"/>
  <c r="Y38" i="4" s="1"/>
  <c r="C49" i="12"/>
  <c r="Y49" i="12" s="1"/>
  <c r="C49" i="11"/>
  <c r="Y49" i="11" s="1"/>
  <c r="C49" i="10"/>
  <c r="Y49" i="10" s="1"/>
  <c r="C49" i="8"/>
  <c r="Y49" i="8" s="1"/>
  <c r="C49" i="7"/>
  <c r="Y49" i="7" s="1"/>
  <c r="C49" i="6"/>
  <c r="Y49" i="6" s="1"/>
  <c r="C49" i="9"/>
  <c r="Y49" i="9" s="1"/>
  <c r="C48" i="5"/>
  <c r="Y48" i="5" s="1"/>
  <c r="C48" i="4"/>
  <c r="Y48" i="4" s="1"/>
  <c r="C61" i="9"/>
  <c r="Y61" i="9" s="1"/>
  <c r="I64" i="4"/>
  <c r="Q64" i="4"/>
  <c r="W62" i="5"/>
  <c r="W78" i="5" s="1"/>
  <c r="C8" i="2"/>
  <c r="J64" i="5"/>
  <c r="J80" i="5" s="1"/>
  <c r="R64" i="5"/>
  <c r="R80" i="5" s="1"/>
  <c r="T79" i="8"/>
  <c r="T65" i="8"/>
  <c r="T81" i="8" s="1"/>
  <c r="C8" i="9"/>
  <c r="D65" i="9"/>
  <c r="D81" i="9" s="1"/>
  <c r="F64" i="4"/>
  <c r="J64" i="4"/>
  <c r="N64" i="4"/>
  <c r="R64" i="4"/>
  <c r="V64" i="4"/>
  <c r="W49" i="4"/>
  <c r="E64" i="5"/>
  <c r="E80" i="5" s="1"/>
  <c r="I64" i="5"/>
  <c r="I80" i="5" s="1"/>
  <c r="M64" i="5"/>
  <c r="M80" i="5" s="1"/>
  <c r="Q64" i="5"/>
  <c r="Q80" i="5" s="1"/>
  <c r="U64" i="5"/>
  <c r="U80" i="5" s="1"/>
  <c r="D64" i="5"/>
  <c r="D80" i="5" s="1"/>
  <c r="L64" i="5"/>
  <c r="L80" i="5" s="1"/>
  <c r="T64" i="5"/>
  <c r="T80" i="5" s="1"/>
  <c r="F65" i="6"/>
  <c r="F81" i="6" s="1"/>
  <c r="J65" i="6"/>
  <c r="J81" i="6" s="1"/>
  <c r="N65" i="6"/>
  <c r="N81" i="6" s="1"/>
  <c r="R65" i="6"/>
  <c r="R81" i="6" s="1"/>
  <c r="V65" i="6"/>
  <c r="V81" i="6" s="1"/>
  <c r="W30" i="7"/>
  <c r="W63" i="7" s="1"/>
  <c r="W79" i="7" s="1"/>
  <c r="W50" i="8"/>
  <c r="C8" i="4"/>
  <c r="E62" i="4"/>
  <c r="E64" i="4" s="1"/>
  <c r="I62" i="4"/>
  <c r="M62" i="4"/>
  <c r="M64" i="4" s="1"/>
  <c r="Q62" i="4"/>
  <c r="U62" i="4"/>
  <c r="U64" i="4" s="1"/>
  <c r="W49" i="5"/>
  <c r="F64" i="5"/>
  <c r="F80" i="5" s="1"/>
  <c r="N64" i="5"/>
  <c r="N80" i="5" s="1"/>
  <c r="V64" i="5"/>
  <c r="V80" i="5" s="1"/>
  <c r="K65" i="6"/>
  <c r="K81" i="6" s="1"/>
  <c r="W30" i="6"/>
  <c r="W50" i="6"/>
  <c r="Y73" i="6"/>
  <c r="C75" i="6"/>
  <c r="D64" i="4"/>
  <c r="H64" i="4"/>
  <c r="L64" i="4"/>
  <c r="P64" i="4"/>
  <c r="T64" i="4"/>
  <c r="W29" i="4"/>
  <c r="W62" i="4" s="1"/>
  <c r="C8" i="5"/>
  <c r="G64" i="5"/>
  <c r="G80" i="5" s="1"/>
  <c r="K64" i="5"/>
  <c r="K80" i="5" s="1"/>
  <c r="O64" i="5"/>
  <c r="O80" i="5" s="1"/>
  <c r="S64" i="5"/>
  <c r="S80" i="5" s="1"/>
  <c r="C74" i="5"/>
  <c r="D65" i="6"/>
  <c r="D81" i="6" s="1"/>
  <c r="C8" i="6"/>
  <c r="H65" i="6"/>
  <c r="H81" i="6" s="1"/>
  <c r="L65" i="6"/>
  <c r="L81" i="6" s="1"/>
  <c r="P65" i="6"/>
  <c r="P81" i="6" s="1"/>
  <c r="T65" i="6"/>
  <c r="T81" i="6" s="1"/>
  <c r="F65" i="7"/>
  <c r="F81" i="7" s="1"/>
  <c r="N65" i="7"/>
  <c r="N81" i="7" s="1"/>
  <c r="V65" i="7"/>
  <c r="V81" i="7" s="1"/>
  <c r="D81" i="10"/>
  <c r="Y72" i="5"/>
  <c r="Y74" i="5" s="1"/>
  <c r="E63" i="6"/>
  <c r="I63" i="6"/>
  <c r="M63" i="6"/>
  <c r="Q63" i="6"/>
  <c r="U63" i="6"/>
  <c r="C8" i="7"/>
  <c r="W55" i="7"/>
  <c r="Y70" i="7"/>
  <c r="D65" i="8"/>
  <c r="D81" i="8" s="1"/>
  <c r="L65" i="8"/>
  <c r="L81" i="8" s="1"/>
  <c r="W55" i="8"/>
  <c r="W55" i="6"/>
  <c r="D65" i="7"/>
  <c r="D81" i="7" s="1"/>
  <c r="L65" i="7"/>
  <c r="L81" i="7" s="1"/>
  <c r="T65" i="7"/>
  <c r="T81" i="7" s="1"/>
  <c r="K65" i="7"/>
  <c r="K81" i="7" s="1"/>
  <c r="S65" i="7"/>
  <c r="S81" i="7" s="1"/>
  <c r="E65" i="8"/>
  <c r="E81" i="8" s="1"/>
  <c r="C8" i="8"/>
  <c r="I65" i="8"/>
  <c r="I81" i="8" s="1"/>
  <c r="M65" i="8"/>
  <c r="M81" i="8" s="1"/>
  <c r="Q65" i="8"/>
  <c r="Q81" i="8" s="1"/>
  <c r="U65" i="8"/>
  <c r="U81" i="8" s="1"/>
  <c r="G65" i="8"/>
  <c r="G81" i="8" s="1"/>
  <c r="D79" i="10"/>
  <c r="H79" i="10"/>
  <c r="H65" i="10"/>
  <c r="H81" i="10" s="1"/>
  <c r="L79" i="10"/>
  <c r="L65" i="10"/>
  <c r="L81" i="10" s="1"/>
  <c r="P79" i="10"/>
  <c r="P65" i="10"/>
  <c r="P81" i="10" s="1"/>
  <c r="T79" i="10"/>
  <c r="G63" i="6"/>
  <c r="G79" i="6" s="1"/>
  <c r="K63" i="6"/>
  <c r="K79" i="6" s="1"/>
  <c r="O63" i="6"/>
  <c r="O79" i="6" s="1"/>
  <c r="S63" i="6"/>
  <c r="S79" i="6" s="1"/>
  <c r="Y74" i="6"/>
  <c r="W50" i="7"/>
  <c r="K65" i="8"/>
  <c r="K81" i="8" s="1"/>
  <c r="F65" i="10"/>
  <c r="F81" i="10" s="1"/>
  <c r="N65" i="10"/>
  <c r="N81" i="10" s="1"/>
  <c r="V65" i="10"/>
  <c r="V81" i="10" s="1"/>
  <c r="G81" i="12"/>
  <c r="O81" i="12"/>
  <c r="W75" i="8"/>
  <c r="Y77" i="8"/>
  <c r="E65" i="9"/>
  <c r="E81" i="9" s="1"/>
  <c r="I65" i="9"/>
  <c r="I81" i="9" s="1"/>
  <c r="M65" i="9"/>
  <c r="M81" i="9" s="1"/>
  <c r="Q65" i="9"/>
  <c r="Q81" i="9" s="1"/>
  <c r="U65" i="9"/>
  <c r="U81" i="9" s="1"/>
  <c r="W30" i="11"/>
  <c r="W63" i="11" s="1"/>
  <c r="W79" i="11" s="1"/>
  <c r="W50" i="11"/>
  <c r="S65" i="8"/>
  <c r="S81" i="8" s="1"/>
  <c r="W30" i="8"/>
  <c r="C8" i="10"/>
  <c r="F63" i="10"/>
  <c r="F79" i="10" s="1"/>
  <c r="J63" i="10"/>
  <c r="J79" i="10" s="1"/>
  <c r="N63" i="10"/>
  <c r="N79" i="10" s="1"/>
  <c r="R63" i="10"/>
  <c r="R79" i="10" s="1"/>
  <c r="V63" i="10"/>
  <c r="V79" i="10" s="1"/>
  <c r="Y69" i="8"/>
  <c r="G65" i="9"/>
  <c r="G81" i="9" s="1"/>
  <c r="K65" i="9"/>
  <c r="K81" i="9" s="1"/>
  <c r="O65" i="9"/>
  <c r="O81" i="9" s="1"/>
  <c r="S65" i="9"/>
  <c r="S81" i="9" s="1"/>
  <c r="W30" i="9"/>
  <c r="W63" i="9" s="1"/>
  <c r="W79" i="9" s="1"/>
  <c r="W50" i="9"/>
  <c r="I65" i="10"/>
  <c r="I81" i="10" s="1"/>
  <c r="Q65" i="10"/>
  <c r="Q81" i="10" s="1"/>
  <c r="W50" i="10"/>
  <c r="Y73" i="11"/>
  <c r="Y75" i="11" s="1"/>
  <c r="C75" i="11"/>
  <c r="F79" i="12"/>
  <c r="F65" i="12"/>
  <c r="F81" i="12" s="1"/>
  <c r="J79" i="12"/>
  <c r="J65" i="12"/>
  <c r="J81" i="12" s="1"/>
  <c r="N79" i="12"/>
  <c r="N65" i="12"/>
  <c r="N81" i="12" s="1"/>
  <c r="R79" i="12"/>
  <c r="R65" i="12"/>
  <c r="R81" i="12" s="1"/>
  <c r="V79" i="12"/>
  <c r="V65" i="12"/>
  <c r="V81" i="12" s="1"/>
  <c r="W30" i="10"/>
  <c r="D65" i="11"/>
  <c r="D81" i="11" s="1"/>
  <c r="C8" i="11"/>
  <c r="H65" i="11"/>
  <c r="H81" i="11" s="1"/>
  <c r="L65" i="11"/>
  <c r="L81" i="11" s="1"/>
  <c r="P65" i="11"/>
  <c r="P81" i="11" s="1"/>
  <c r="T65" i="11"/>
  <c r="T81" i="11" s="1"/>
  <c r="G79" i="11"/>
  <c r="K81" i="12"/>
  <c r="S81" i="12"/>
  <c r="Y73" i="9"/>
  <c r="Y75" i="9" s="1"/>
  <c r="Y73" i="10"/>
  <c r="Y75" i="10" s="1"/>
  <c r="F65" i="11"/>
  <c r="F81" i="11" s="1"/>
  <c r="N65" i="11"/>
  <c r="N81" i="11" s="1"/>
  <c r="V65" i="11"/>
  <c r="V81" i="11" s="1"/>
  <c r="K79" i="11"/>
  <c r="S79" i="11"/>
  <c r="E65" i="12"/>
  <c r="E81" i="12" s="1"/>
  <c r="I65" i="12"/>
  <c r="I81" i="12" s="1"/>
  <c r="M65" i="12"/>
  <c r="M81" i="12" s="1"/>
  <c r="Q65" i="12"/>
  <c r="Q81" i="12" s="1"/>
  <c r="U65" i="12"/>
  <c r="U81" i="12" s="1"/>
  <c r="G79" i="12"/>
  <c r="K79" i="12"/>
  <c r="O79" i="12"/>
  <c r="S79" i="12"/>
  <c r="D65" i="12"/>
  <c r="D81" i="12" s="1"/>
  <c r="H65" i="12"/>
  <c r="H81" i="12" s="1"/>
  <c r="L65" i="12"/>
  <c r="L81" i="12" s="1"/>
  <c r="P65" i="12"/>
  <c r="P81" i="12" s="1"/>
  <c r="T65" i="12"/>
  <c r="T81" i="12" s="1"/>
  <c r="Y13" i="12"/>
  <c r="Y70" i="12"/>
  <c r="E63" i="11"/>
  <c r="I63" i="11"/>
  <c r="I79" i="11" s="1"/>
  <c r="M63" i="11"/>
  <c r="Q63" i="11"/>
  <c r="Q79" i="11" s="1"/>
  <c r="U63" i="11"/>
  <c r="W50" i="12"/>
  <c r="W63" i="12" s="1"/>
  <c r="W79" i="12" s="1"/>
  <c r="C57" i="9" l="1"/>
  <c r="Y57" i="9" s="1"/>
  <c r="C60" i="5"/>
  <c r="Y60" i="5" s="1"/>
  <c r="C61" i="12"/>
  <c r="Y61" i="12" s="1"/>
  <c r="C33" i="8"/>
  <c r="Y33" i="8" s="1"/>
  <c r="C54" i="9"/>
  <c r="Y54" i="9" s="1"/>
  <c r="C61" i="7"/>
  <c r="Y61" i="7" s="1"/>
  <c r="C28" i="4"/>
  <c r="Y28" i="4" s="1"/>
  <c r="C29" i="8"/>
  <c r="Y29" i="8" s="1"/>
  <c r="C54" i="6"/>
  <c r="Y54" i="6" s="1"/>
  <c r="C61" i="8"/>
  <c r="Y61" i="8" s="1"/>
  <c r="C32" i="5"/>
  <c r="Y32" i="5" s="1"/>
  <c r="C28" i="5"/>
  <c r="Y28" i="5" s="1"/>
  <c r="C29" i="11"/>
  <c r="Y29" i="11" s="1"/>
  <c r="C20" i="5"/>
  <c r="Y20" i="5" s="1"/>
  <c r="C53" i="5"/>
  <c r="Y53" i="5" s="1"/>
  <c r="C57" i="8"/>
  <c r="Y57" i="8" s="1"/>
  <c r="C24" i="5"/>
  <c r="Y24" i="5" s="1"/>
  <c r="C60" i="4"/>
  <c r="Y60" i="4" s="1"/>
  <c r="C61" i="11"/>
  <c r="Y61" i="11" s="1"/>
  <c r="C57" i="10"/>
  <c r="Y57" i="10" s="1"/>
  <c r="C25" i="8"/>
  <c r="Y25" i="8" s="1"/>
  <c r="C21" i="8"/>
  <c r="Y21" i="8" s="1"/>
  <c r="C53" i="4"/>
  <c r="Y53" i="4" s="1"/>
  <c r="C54" i="10"/>
  <c r="Y54" i="10" s="1"/>
  <c r="C25" i="6"/>
  <c r="Y25" i="6" s="1"/>
  <c r="C25" i="11"/>
  <c r="Y25" i="11" s="1"/>
  <c r="C53" i="9"/>
  <c r="Y53" i="9" s="1"/>
  <c r="C57" i="6"/>
  <c r="Y57" i="6" s="1"/>
  <c r="C57" i="11"/>
  <c r="Y57" i="11" s="1"/>
  <c r="C25" i="9"/>
  <c r="Y25" i="9" s="1"/>
  <c r="C25" i="10"/>
  <c r="Y25" i="10" s="1"/>
  <c r="C61" i="6"/>
  <c r="Y61" i="6" s="1"/>
  <c r="C53" i="11"/>
  <c r="Y53" i="11" s="1"/>
  <c r="C56" i="5"/>
  <c r="Y56" i="5" s="1"/>
  <c r="C57" i="7"/>
  <c r="Y57" i="7" s="1"/>
  <c r="C33" i="11"/>
  <c r="Y33" i="11" s="1"/>
  <c r="C24" i="4"/>
  <c r="Y24" i="4" s="1"/>
  <c r="C25" i="7"/>
  <c r="Y25" i="7" s="1"/>
  <c r="C21" i="6"/>
  <c r="Y21" i="6" s="1"/>
  <c r="C54" i="7"/>
  <c r="Y54" i="7" s="1"/>
  <c r="C54" i="8"/>
  <c r="Y54" i="8" s="1"/>
  <c r="C53" i="6"/>
  <c r="Y53" i="6" s="1"/>
  <c r="C53" i="10"/>
  <c r="Y53" i="10" s="1"/>
  <c r="C23" i="9"/>
  <c r="Y23" i="9" s="1"/>
  <c r="C23" i="11"/>
  <c r="Y23" i="11" s="1"/>
  <c r="C52" i="4"/>
  <c r="Y52" i="4" s="1"/>
  <c r="C53" i="7"/>
  <c r="Y53" i="7" s="1"/>
  <c r="C53" i="12"/>
  <c r="Y53" i="12" s="1"/>
  <c r="C33" i="9"/>
  <c r="Y33" i="9" s="1"/>
  <c r="C33" i="10"/>
  <c r="Y33" i="10" s="1"/>
  <c r="C22" i="4"/>
  <c r="Y22" i="4" s="1"/>
  <c r="C23" i="7"/>
  <c r="Y23" i="7" s="1"/>
  <c r="C23" i="12"/>
  <c r="Y23" i="12" s="1"/>
  <c r="C21" i="9"/>
  <c r="Y21" i="9" s="1"/>
  <c r="C21" i="10"/>
  <c r="Y21" i="10" s="1"/>
  <c r="C52" i="5"/>
  <c r="Y52" i="5" s="1"/>
  <c r="C32" i="4"/>
  <c r="Y32" i="4" s="1"/>
  <c r="C33" i="7"/>
  <c r="Y33" i="7" s="1"/>
  <c r="C29" i="9"/>
  <c r="Y29" i="9" s="1"/>
  <c r="C22" i="5"/>
  <c r="Y22" i="5" s="1"/>
  <c r="C20" i="4"/>
  <c r="Y20" i="4" s="1"/>
  <c r="C21" i="7"/>
  <c r="Y21" i="7" s="1"/>
  <c r="C48" i="12"/>
  <c r="Y48" i="12" s="1"/>
  <c r="C48" i="10"/>
  <c r="Y48" i="10" s="1"/>
  <c r="C48" i="9"/>
  <c r="Y48" i="9" s="1"/>
  <c r="C48" i="11"/>
  <c r="Y48" i="11" s="1"/>
  <c r="C48" i="7"/>
  <c r="Y48" i="7" s="1"/>
  <c r="C48" i="8"/>
  <c r="Y48" i="8" s="1"/>
  <c r="C47" i="5"/>
  <c r="Y47" i="5" s="1"/>
  <c r="C47" i="4"/>
  <c r="Y47" i="4" s="1"/>
  <c r="C48" i="6"/>
  <c r="Y48" i="6" s="1"/>
  <c r="C28" i="11"/>
  <c r="Y28" i="11" s="1"/>
  <c r="C28" i="12"/>
  <c r="Y28" i="12" s="1"/>
  <c r="C28" i="10"/>
  <c r="Y28" i="10" s="1"/>
  <c r="C28" i="9"/>
  <c r="Y28" i="9" s="1"/>
  <c r="C28" i="7"/>
  <c r="Y28" i="7" s="1"/>
  <c r="C28" i="6"/>
  <c r="Y28" i="6" s="1"/>
  <c r="C27" i="5"/>
  <c r="Y27" i="5" s="1"/>
  <c r="C27" i="4"/>
  <c r="Y27" i="4" s="1"/>
  <c r="C28" i="8"/>
  <c r="Y28" i="8" s="1"/>
  <c r="C24" i="12"/>
  <c r="Y24" i="12" s="1"/>
  <c r="C24" i="11"/>
  <c r="Y24" i="11" s="1"/>
  <c r="C24" i="10"/>
  <c r="Y24" i="10" s="1"/>
  <c r="C24" i="9"/>
  <c r="Y24" i="9" s="1"/>
  <c r="C24" i="8"/>
  <c r="Y24" i="8" s="1"/>
  <c r="C24" i="7"/>
  <c r="Y24" i="7" s="1"/>
  <c r="C24" i="6"/>
  <c r="Y24" i="6" s="1"/>
  <c r="C23" i="5"/>
  <c r="Y23" i="5" s="1"/>
  <c r="C23" i="4"/>
  <c r="Y23" i="4" s="1"/>
  <c r="C10" i="11"/>
  <c r="C10" i="12"/>
  <c r="C10" i="10"/>
  <c r="C10" i="9"/>
  <c r="C10" i="8"/>
  <c r="C10" i="6"/>
  <c r="C10" i="7"/>
  <c r="C10" i="5"/>
  <c r="C10" i="4"/>
  <c r="C36" i="12"/>
  <c r="Y36" i="12" s="1"/>
  <c r="C36" i="10"/>
  <c r="Y36" i="10" s="1"/>
  <c r="C36" i="9"/>
  <c r="Y36" i="9" s="1"/>
  <c r="C36" i="11"/>
  <c r="Y36" i="11" s="1"/>
  <c r="C36" i="7"/>
  <c r="Y36" i="7" s="1"/>
  <c r="C36" i="6"/>
  <c r="Y36" i="6" s="1"/>
  <c r="C35" i="5"/>
  <c r="Y35" i="5" s="1"/>
  <c r="C35" i="4"/>
  <c r="Y35" i="4" s="1"/>
  <c r="C36" i="8"/>
  <c r="Y36" i="8" s="1"/>
  <c r="C40" i="12"/>
  <c r="Y40" i="12" s="1"/>
  <c r="C40" i="10"/>
  <c r="Y40" i="10" s="1"/>
  <c r="C40" i="9"/>
  <c r="Y40" i="9" s="1"/>
  <c r="C40" i="11"/>
  <c r="Y40" i="11" s="1"/>
  <c r="C40" i="7"/>
  <c r="Y40" i="7" s="1"/>
  <c r="C40" i="8"/>
  <c r="Y40" i="8" s="1"/>
  <c r="C40" i="6"/>
  <c r="Y40" i="6" s="1"/>
  <c r="C39" i="5"/>
  <c r="Y39" i="5" s="1"/>
  <c r="C39" i="4"/>
  <c r="Y39" i="4" s="1"/>
  <c r="C11" i="12"/>
  <c r="Y11" i="12" s="1"/>
  <c r="C11" i="11"/>
  <c r="Y11" i="11" s="1"/>
  <c r="C11" i="10"/>
  <c r="Y11" i="10" s="1"/>
  <c r="C11" i="8"/>
  <c r="Y11" i="8" s="1"/>
  <c r="C11" i="7"/>
  <c r="Y11" i="7" s="1"/>
  <c r="C11" i="5"/>
  <c r="Y11" i="5" s="1"/>
  <c r="C11" i="6"/>
  <c r="Y11" i="6" s="1"/>
  <c r="C11" i="4"/>
  <c r="Y11" i="4" s="1"/>
  <c r="C11" i="9"/>
  <c r="Y11" i="9" s="1"/>
  <c r="C18" i="11"/>
  <c r="Y18" i="11" s="1"/>
  <c r="C18" i="12"/>
  <c r="Y18" i="12" s="1"/>
  <c r="C18" i="10"/>
  <c r="Y18" i="10" s="1"/>
  <c r="C18" i="9"/>
  <c r="Y18" i="9" s="1"/>
  <c r="C18" i="8"/>
  <c r="Y18" i="8" s="1"/>
  <c r="C18" i="6"/>
  <c r="Y18" i="6" s="1"/>
  <c r="C17" i="5"/>
  <c r="Y17" i="5" s="1"/>
  <c r="C17" i="4"/>
  <c r="Y17" i="4" s="1"/>
  <c r="C18" i="7"/>
  <c r="Y18" i="7" s="1"/>
  <c r="I65" i="11"/>
  <c r="I81" i="11" s="1"/>
  <c r="E79" i="6"/>
  <c r="E65" i="6"/>
  <c r="E81" i="6" s="1"/>
  <c r="C38" i="12"/>
  <c r="Y38" i="12" s="1"/>
  <c r="C38" i="11"/>
  <c r="Y38" i="11" s="1"/>
  <c r="C38" i="10"/>
  <c r="Y38" i="10" s="1"/>
  <c r="C38" i="9"/>
  <c r="Y38" i="9" s="1"/>
  <c r="C38" i="8"/>
  <c r="Y38" i="8" s="1"/>
  <c r="C38" i="7"/>
  <c r="Y38" i="7" s="1"/>
  <c r="C38" i="6"/>
  <c r="Y38" i="6" s="1"/>
  <c r="C37" i="5"/>
  <c r="Y37" i="5" s="1"/>
  <c r="C37" i="4"/>
  <c r="Y37" i="4" s="1"/>
  <c r="C22" i="12"/>
  <c r="Y22" i="12" s="1"/>
  <c r="C22" i="11"/>
  <c r="Y22" i="11" s="1"/>
  <c r="C22" i="10"/>
  <c r="Y22" i="10" s="1"/>
  <c r="C22" i="9"/>
  <c r="Y22" i="9" s="1"/>
  <c r="C22" i="8"/>
  <c r="Y22" i="8" s="1"/>
  <c r="C22" i="6"/>
  <c r="Y22" i="6" s="1"/>
  <c r="C21" i="5"/>
  <c r="Y21" i="5" s="1"/>
  <c r="C21" i="4"/>
  <c r="Y21" i="4" s="1"/>
  <c r="C22" i="7"/>
  <c r="Y22" i="7" s="1"/>
  <c r="C45" i="12"/>
  <c r="Y45" i="12" s="1"/>
  <c r="C45" i="11"/>
  <c r="Y45" i="11" s="1"/>
  <c r="C45" i="10"/>
  <c r="Y45" i="10" s="1"/>
  <c r="C45" i="8"/>
  <c r="Y45" i="8" s="1"/>
  <c r="C45" i="7"/>
  <c r="Y45" i="7" s="1"/>
  <c r="C45" i="6"/>
  <c r="Y45" i="6" s="1"/>
  <c r="C45" i="9"/>
  <c r="Y45" i="9" s="1"/>
  <c r="C44" i="5"/>
  <c r="Y44" i="5" s="1"/>
  <c r="C44" i="4"/>
  <c r="Y44" i="4" s="1"/>
  <c r="C14" i="12"/>
  <c r="Y14" i="12" s="1"/>
  <c r="C14" i="11"/>
  <c r="Y14" i="11" s="1"/>
  <c r="C14" i="10"/>
  <c r="Y14" i="10" s="1"/>
  <c r="C14" i="9"/>
  <c r="Y14" i="9" s="1"/>
  <c r="C14" i="8"/>
  <c r="Y14" i="8" s="1"/>
  <c r="C14" i="6"/>
  <c r="Y14" i="6" s="1"/>
  <c r="C13" i="5"/>
  <c r="Y13" i="5" s="1"/>
  <c r="C14" i="7"/>
  <c r="Y14" i="7" s="1"/>
  <c r="C13" i="4"/>
  <c r="Y13" i="4" s="1"/>
  <c r="U65" i="11"/>
  <c r="U81" i="11" s="1"/>
  <c r="U79" i="11"/>
  <c r="E65" i="11"/>
  <c r="E81" i="11" s="1"/>
  <c r="E79" i="11"/>
  <c r="W63" i="8"/>
  <c r="W79" i="8" s="1"/>
  <c r="R65" i="10"/>
  <c r="R81" i="10" s="1"/>
  <c r="Q79" i="6"/>
  <c r="Q65" i="6"/>
  <c r="Q81" i="6" s="1"/>
  <c r="W63" i="6"/>
  <c r="W79" i="6" s="1"/>
  <c r="G65" i="6"/>
  <c r="G81" i="6" s="1"/>
  <c r="C35" i="12"/>
  <c r="Y35" i="12" s="1"/>
  <c r="C35" i="11"/>
  <c r="Y35" i="11" s="1"/>
  <c r="C35" i="10"/>
  <c r="Y35" i="10" s="1"/>
  <c r="C35" i="8"/>
  <c r="Y35" i="8" s="1"/>
  <c r="C35" i="7"/>
  <c r="Y35" i="7" s="1"/>
  <c r="C35" i="6"/>
  <c r="Y35" i="6" s="1"/>
  <c r="C34" i="5"/>
  <c r="Y34" i="5" s="1"/>
  <c r="C34" i="4"/>
  <c r="Y34" i="4" s="1"/>
  <c r="C35" i="9"/>
  <c r="Y35" i="9" s="1"/>
  <c r="C19" i="12"/>
  <c r="Y19" i="12" s="1"/>
  <c r="C19" i="11"/>
  <c r="Y19" i="11" s="1"/>
  <c r="C19" i="10"/>
  <c r="Y19" i="10" s="1"/>
  <c r="C19" i="8"/>
  <c r="Y19" i="8" s="1"/>
  <c r="C19" i="7"/>
  <c r="Y19" i="7" s="1"/>
  <c r="C19" i="6"/>
  <c r="Y19" i="6" s="1"/>
  <c r="C18" i="5"/>
  <c r="Y18" i="5" s="1"/>
  <c r="C19" i="9"/>
  <c r="Y19" i="9" s="1"/>
  <c r="C18" i="4"/>
  <c r="Y18" i="4" s="1"/>
  <c r="C41" i="12"/>
  <c r="Y41" i="12" s="1"/>
  <c r="C41" i="11"/>
  <c r="Y41" i="11" s="1"/>
  <c r="C41" i="10"/>
  <c r="Y41" i="10" s="1"/>
  <c r="C41" i="8"/>
  <c r="Y41" i="8" s="1"/>
  <c r="C41" i="7"/>
  <c r="Y41" i="7" s="1"/>
  <c r="C41" i="9"/>
  <c r="Y41" i="9" s="1"/>
  <c r="C41" i="6"/>
  <c r="Y41" i="6" s="1"/>
  <c r="C40" i="5"/>
  <c r="Y40" i="5" s="1"/>
  <c r="C40" i="4"/>
  <c r="Y40" i="4" s="1"/>
  <c r="C34" i="12"/>
  <c r="Y34" i="12" s="1"/>
  <c r="C34" i="11"/>
  <c r="Y34" i="11" s="1"/>
  <c r="C34" i="10"/>
  <c r="Y34" i="10" s="1"/>
  <c r="C34" i="9"/>
  <c r="Y34" i="9" s="1"/>
  <c r="C34" i="8"/>
  <c r="Y34" i="8" s="1"/>
  <c r="C34" i="7"/>
  <c r="Y34" i="7" s="1"/>
  <c r="C34" i="6"/>
  <c r="Y34" i="6" s="1"/>
  <c r="C33" i="5"/>
  <c r="Y33" i="5" s="1"/>
  <c r="C33" i="4"/>
  <c r="Y33" i="4" s="1"/>
  <c r="W63" i="10"/>
  <c r="W79" i="10" s="1"/>
  <c r="M79" i="6"/>
  <c r="M65" i="6"/>
  <c r="M81" i="6" s="1"/>
  <c r="S65" i="6"/>
  <c r="S81" i="6" s="1"/>
  <c r="Y12" i="1"/>
  <c r="C47" i="12"/>
  <c r="Y47" i="12" s="1"/>
  <c r="C47" i="11"/>
  <c r="Y47" i="11" s="1"/>
  <c r="C47" i="10"/>
  <c r="Y47" i="10" s="1"/>
  <c r="C47" i="8"/>
  <c r="Y47" i="8" s="1"/>
  <c r="C47" i="7"/>
  <c r="Y47" i="7" s="1"/>
  <c r="C47" i="6"/>
  <c r="Y47" i="6" s="1"/>
  <c r="C47" i="9"/>
  <c r="Y47" i="9" s="1"/>
  <c r="C46" i="5"/>
  <c r="Y46" i="5" s="1"/>
  <c r="C46" i="4"/>
  <c r="Y46" i="4" s="1"/>
  <c r="C26" i="11"/>
  <c r="Y26" i="11" s="1"/>
  <c r="C26" i="12"/>
  <c r="Y26" i="12" s="1"/>
  <c r="C26" i="10"/>
  <c r="Y26" i="10" s="1"/>
  <c r="C26" i="9"/>
  <c r="Y26" i="9" s="1"/>
  <c r="C26" i="8"/>
  <c r="Y26" i="8" s="1"/>
  <c r="C26" i="6"/>
  <c r="Y26" i="6" s="1"/>
  <c r="C25" i="5"/>
  <c r="Y25" i="5" s="1"/>
  <c r="C25" i="4"/>
  <c r="Y25" i="4" s="1"/>
  <c r="C26" i="7"/>
  <c r="Y26" i="7" s="1"/>
  <c r="C27" i="12"/>
  <c r="Y27" i="12" s="1"/>
  <c r="C27" i="11"/>
  <c r="Y27" i="11" s="1"/>
  <c r="C27" i="10"/>
  <c r="Y27" i="10" s="1"/>
  <c r="C27" i="8"/>
  <c r="Y27" i="8" s="1"/>
  <c r="C27" i="7"/>
  <c r="Y27" i="7" s="1"/>
  <c r="C27" i="9"/>
  <c r="Y27" i="9" s="1"/>
  <c r="C27" i="6"/>
  <c r="Y27" i="6" s="1"/>
  <c r="C26" i="5"/>
  <c r="Y26" i="5" s="1"/>
  <c r="C26" i="4"/>
  <c r="Y26" i="4" s="1"/>
  <c r="C16" i="12"/>
  <c r="Y16" i="12" s="1"/>
  <c r="C16" i="11"/>
  <c r="Y16" i="11" s="1"/>
  <c r="C16" i="10"/>
  <c r="Y16" i="10" s="1"/>
  <c r="C16" i="9"/>
  <c r="Y16" i="9" s="1"/>
  <c r="C16" i="8"/>
  <c r="Y16" i="8" s="1"/>
  <c r="C16" i="7"/>
  <c r="Y16" i="7" s="1"/>
  <c r="C16" i="6"/>
  <c r="Y16" i="6" s="1"/>
  <c r="C15" i="5"/>
  <c r="Y15" i="5" s="1"/>
  <c r="C15" i="4"/>
  <c r="Y15" i="4" s="1"/>
  <c r="C46" i="12"/>
  <c r="Y46" i="12" s="1"/>
  <c r="C46" i="11"/>
  <c r="Y46" i="11" s="1"/>
  <c r="C46" i="10"/>
  <c r="Y46" i="10" s="1"/>
  <c r="C46" i="9"/>
  <c r="Y46" i="9" s="1"/>
  <c r="C46" i="8"/>
  <c r="Y46" i="8" s="1"/>
  <c r="C46" i="7"/>
  <c r="Y46" i="7" s="1"/>
  <c r="C45" i="5"/>
  <c r="Y45" i="5" s="1"/>
  <c r="C45" i="4"/>
  <c r="Y45" i="4" s="1"/>
  <c r="C46" i="6"/>
  <c r="Y46" i="6" s="1"/>
  <c r="U79" i="6"/>
  <c r="U65" i="6"/>
  <c r="U81" i="6" s="1"/>
  <c r="M79" i="11"/>
  <c r="M65" i="11"/>
  <c r="M81" i="11" s="1"/>
  <c r="Q65" i="11"/>
  <c r="Q81" i="11" s="1"/>
  <c r="J65" i="10"/>
  <c r="J81" i="10" s="1"/>
  <c r="I79" i="6"/>
  <c r="I65" i="6"/>
  <c r="I81" i="6" s="1"/>
  <c r="Y75" i="6"/>
  <c r="O65" i="6"/>
  <c r="O81" i="6" s="1"/>
  <c r="C43" i="12"/>
  <c r="Y43" i="12" s="1"/>
  <c r="C43" i="11"/>
  <c r="Y43" i="11" s="1"/>
  <c r="C43" i="10"/>
  <c r="Y43" i="10" s="1"/>
  <c r="C43" i="8"/>
  <c r="Y43" i="8" s="1"/>
  <c r="C43" i="7"/>
  <c r="Y43" i="7" s="1"/>
  <c r="C43" i="6"/>
  <c r="Y43" i="6" s="1"/>
  <c r="C42" i="5"/>
  <c r="Y42" i="5" s="1"/>
  <c r="C43" i="9"/>
  <c r="Y43" i="9" s="1"/>
  <c r="C42" i="4"/>
  <c r="Y42" i="4" s="1"/>
  <c r="C44" i="12"/>
  <c r="Y44" i="12" s="1"/>
  <c r="C44" i="10"/>
  <c r="Y44" i="10" s="1"/>
  <c r="C44" i="9"/>
  <c r="Y44" i="9" s="1"/>
  <c r="C44" i="11"/>
  <c r="Y44" i="11" s="1"/>
  <c r="C44" i="7"/>
  <c r="Y44" i="7" s="1"/>
  <c r="C43" i="5"/>
  <c r="Y43" i="5" s="1"/>
  <c r="C43" i="4"/>
  <c r="Y43" i="4" s="1"/>
  <c r="C44" i="8"/>
  <c r="Y44" i="8" s="1"/>
  <c r="C44" i="6"/>
  <c r="Y44" i="6" s="1"/>
  <c r="C42" i="12"/>
  <c r="Y42" i="12" s="1"/>
  <c r="C42" i="11"/>
  <c r="Y42" i="11" s="1"/>
  <c r="C42" i="10"/>
  <c r="Y42" i="10" s="1"/>
  <c r="C42" i="9"/>
  <c r="Y42" i="9" s="1"/>
  <c r="C42" i="8"/>
  <c r="Y42" i="8" s="1"/>
  <c r="C42" i="7"/>
  <c r="Y42" i="7" s="1"/>
  <c r="C42" i="6"/>
  <c r="Y42" i="6" s="1"/>
  <c r="C41" i="5"/>
  <c r="Y41" i="5" s="1"/>
  <c r="C41" i="4"/>
  <c r="Y41" i="4" s="1"/>
  <c r="C20" i="11"/>
  <c r="Y20" i="11" s="1"/>
  <c r="C20" i="12"/>
  <c r="Y20" i="12" s="1"/>
  <c r="C20" i="10"/>
  <c r="Y20" i="10" s="1"/>
  <c r="C20" i="9"/>
  <c r="Y20" i="9" s="1"/>
  <c r="C20" i="7"/>
  <c r="Y20" i="7" s="1"/>
  <c r="C20" i="6"/>
  <c r="Y20" i="6" s="1"/>
  <c r="C19" i="5"/>
  <c r="Y19" i="5" s="1"/>
  <c r="C19" i="4"/>
  <c r="Y19" i="4" s="1"/>
  <c r="C20" i="8"/>
  <c r="Y20" i="8" s="1"/>
  <c r="C29" i="4" l="1"/>
  <c r="Y10" i="4"/>
  <c r="Y29" i="4" s="1"/>
  <c r="C30" i="8"/>
  <c r="Y10" i="8"/>
  <c r="Y30" i="8" s="1"/>
  <c r="C30" i="11"/>
  <c r="Y10" i="11"/>
  <c r="Y30" i="11" s="1"/>
  <c r="C29" i="5"/>
  <c r="Y10" i="5"/>
  <c r="Y29" i="5" s="1"/>
  <c r="C30" i="9"/>
  <c r="Y10" i="9"/>
  <c r="Y30" i="9" s="1"/>
  <c r="Y10" i="7"/>
  <c r="Y30" i="7" s="1"/>
  <c r="C30" i="7"/>
  <c r="C30" i="10"/>
  <c r="Y10" i="10"/>
  <c r="Y30" i="10" s="1"/>
  <c r="Y13" i="2"/>
  <c r="Y26" i="2" s="1"/>
  <c r="C30" i="6"/>
  <c r="Y10" i="6"/>
  <c r="Y30" i="6" s="1"/>
  <c r="C30" i="12"/>
  <c r="Y10" i="12"/>
  <c r="Y30" i="12" s="1"/>
  <c r="C32" i="12" l="1"/>
  <c r="C32" i="11"/>
  <c r="C32" i="10"/>
  <c r="C32" i="9"/>
  <c r="C32" i="7"/>
  <c r="C32" i="8"/>
  <c r="C32" i="6"/>
  <c r="C31" i="5"/>
  <c r="C31" i="4"/>
  <c r="C52" i="11"/>
  <c r="C52" i="10"/>
  <c r="C52" i="9"/>
  <c r="C52" i="12"/>
  <c r="C52" i="6"/>
  <c r="C51" i="5"/>
  <c r="C51" i="4"/>
  <c r="C52" i="8"/>
  <c r="C52" i="7"/>
  <c r="C50" i="11" l="1"/>
  <c r="Y32" i="11"/>
  <c r="Y50" i="11" s="1"/>
  <c r="Y51" i="4"/>
  <c r="Y54" i="4" s="1"/>
  <c r="C54" i="4"/>
  <c r="Y52" i="9"/>
  <c r="Y55" i="9" s="1"/>
  <c r="C55" i="9"/>
  <c r="C49" i="4"/>
  <c r="Y31" i="4"/>
  <c r="Y49" i="4" s="1"/>
  <c r="C50" i="7"/>
  <c r="Y32" i="7"/>
  <c r="Y50" i="7" s="1"/>
  <c r="C50" i="12"/>
  <c r="Y32" i="12"/>
  <c r="Y50" i="12" s="1"/>
  <c r="Y52" i="10"/>
  <c r="Y55" i="10" s="1"/>
  <c r="C55" i="10"/>
  <c r="Y52" i="8"/>
  <c r="Y55" i="8" s="1"/>
  <c r="C55" i="8"/>
  <c r="C55" i="12"/>
  <c r="Y52" i="12"/>
  <c r="Y55" i="12" s="1"/>
  <c r="C50" i="8"/>
  <c r="Y32" i="8"/>
  <c r="Y50" i="8" s="1"/>
  <c r="Y51" i="5"/>
  <c r="Y54" i="5" s="1"/>
  <c r="C54" i="5"/>
  <c r="C49" i="5"/>
  <c r="Y31" i="5"/>
  <c r="Y49" i="5" s="1"/>
  <c r="C50" i="9"/>
  <c r="Y32" i="9"/>
  <c r="Y50" i="9" s="1"/>
  <c r="C55" i="7"/>
  <c r="Y52" i="7"/>
  <c r="Y55" i="7" s="1"/>
  <c r="C55" i="6"/>
  <c r="Y52" i="6"/>
  <c r="Y55" i="6" s="1"/>
  <c r="C55" i="11"/>
  <c r="Y52" i="11"/>
  <c r="Y55" i="11" s="1"/>
  <c r="C50" i="6"/>
  <c r="C65" i="6" s="1"/>
  <c r="C81" i="6" s="1"/>
  <c r="Y32" i="6"/>
  <c r="Y50" i="6" s="1"/>
  <c r="Y65" i="6" s="1"/>
  <c r="Y81" i="6" s="1"/>
  <c r="C50" i="10"/>
  <c r="Y32" i="10"/>
  <c r="Y50" i="10" s="1"/>
  <c r="Y65" i="9" l="1"/>
  <c r="Y81" i="9" s="1"/>
  <c r="Y65" i="8"/>
  <c r="Y81" i="8" s="1"/>
  <c r="Y64" i="4"/>
  <c r="Y65" i="10"/>
  <c r="Y81" i="10" s="1"/>
  <c r="Y64" i="5"/>
  <c r="Y80" i="5" s="1"/>
  <c r="Y65" i="12"/>
  <c r="Y81" i="12" s="1"/>
  <c r="C65" i="10"/>
  <c r="C81" i="10" s="1"/>
  <c r="C64" i="5"/>
  <c r="C80" i="5" s="1"/>
  <c r="C65" i="12"/>
  <c r="C81" i="12" s="1"/>
  <c r="C65" i="8"/>
  <c r="C81" i="8" s="1"/>
  <c r="C64" i="4"/>
  <c r="Y65" i="7"/>
  <c r="Y81" i="7" s="1"/>
  <c r="Y65" i="11"/>
  <c r="Y81" i="11" s="1"/>
  <c r="C65" i="9"/>
  <c r="C81" i="9" s="1"/>
  <c r="C65" i="7"/>
  <c r="C81" i="7" s="1"/>
  <c r="C65" i="11"/>
  <c r="C81" i="11" s="1"/>
</calcChain>
</file>

<file path=xl/sharedStrings.xml><?xml version="1.0" encoding="utf-8"?>
<sst xmlns="http://schemas.openxmlformats.org/spreadsheetml/2006/main" count="828" uniqueCount="98">
  <si>
    <t xml:space="preserve"> </t>
  </si>
  <si>
    <t>УПРАВЛІННЯ ОСВІТИ ПЕРВОМАЙСЬКОЇ МІСЬКОЇ РАДИ</t>
  </si>
  <si>
    <t>КАРТКА АНАЛІТИЧНОГО ОБЛІКУ КАСОВИХ ВИДАТКІВ</t>
  </si>
  <si>
    <t>за січень 2025 року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</si>
  <si>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</si>
  <si>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</si>
  <si>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</si>
  <si>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</si>
  <si>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</si>
  <si>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</si>
  <si>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</si>
  <si>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</si>
  <si>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</si>
  <si>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</si>
  <si>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</si>
  <si>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</si>
  <si>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</si>
  <si>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</si>
  <si>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</si>
  <si>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</si>
  <si>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</si>
  <si>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</si>
  <si>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</si>
  <si>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</si>
  <si>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</si>
  <si>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</si>
  <si>
    <t>Заклади дошкільної освіти</t>
  </si>
  <si>
    <t>№ 1 Ластівка</t>
  </si>
  <si>
    <t>№ 2 Сонечко</t>
  </si>
  <si>
    <t>№ 3 Дюймовочка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</si>
  <si>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</si>
  <si>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</si>
  <si>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</si>
  <si>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</si>
  <si>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</si>
  <si>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</si>
  <si>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</si>
  <si>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</si>
  <si>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</si>
  <si>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</si>
  <si>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</si>
  <si>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</si>
  <si>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</si>
  <si>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</si>
  <si>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</si>
  <si>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</si>
  <si>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</si>
  <si>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</si>
  <si>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</si>
  <si>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</si>
  <si>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3  (1/2)</t>
  </si>
  <si>
    <t>№ 4</t>
  </si>
  <si>
    <t>№ 5</t>
  </si>
  <si>
    <t>№ 6 (1/4)</t>
  </si>
  <si>
    <t>№ 7  (1/2)</t>
  </si>
  <si>
    <t>№ 8</t>
  </si>
  <si>
    <t>№ 9</t>
  </si>
  <si>
    <t>№ 10  (1/2)</t>
  </si>
  <si>
    <t>почат школа № 11  (1/2)</t>
  </si>
  <si>
    <t>Л Лідер</t>
  </si>
  <si>
    <t>Л Престиж</t>
  </si>
  <si>
    <t>Л Ерудит (3/4)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</si>
  <si>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</si>
  <si>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</si>
  <si>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</si>
  <si>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</si>
  <si>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</si>
  <si>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</si>
  <si>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</si>
  <si>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</si>
  <si>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</si>
  <si>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</si>
  <si>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</si>
  <si>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</si>
  <si>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</si>
  <si>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Разом касових видатків за місяць</t>
  </si>
  <si>
    <t>Разом касових видатків з початку року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</si>
  <si>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</si>
  <si>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</si>
  <si>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</si>
  <si>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</si>
  <si>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за травень  2025 року</t>
  </si>
  <si>
    <t>Поповича 110, садочок</t>
  </si>
  <si>
    <t>вечірня школа</t>
  </si>
  <si>
    <t>Забезпечення ін. закл. 0611141</t>
  </si>
  <si>
    <t>господарська група</t>
  </si>
  <si>
    <t>ЦБ</t>
  </si>
  <si>
    <t>Разом 0611141</t>
  </si>
  <si>
    <t>АУ 0610160</t>
  </si>
  <si>
    <t>за червень  2025 року</t>
  </si>
  <si>
    <t>1403 та 1700</t>
  </si>
  <si>
    <t>№ 4 Дельфін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</si>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</sst>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b/>
      <i/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2"/>
      <color theme="1"/>
      <name val="Calibri"/>
    </font>
    <font>
      <i/>
      <sz val="11"/>
      <color theme="1"/>
      <name val="Calibri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2" fillId="0" borderId="0" xfId="0" applyFont="1" applyAlignment="1">
      <alignment horizontal="righ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2" fontId="6" fillId="0" borderId="0" xfId="0" applyNumberFormat="1" applyFont="1"/>
    <xf numFmtId="2" fontId="7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/>
    <xf numFmtId="2" fontId="4" fillId="2" borderId="1" xfId="0" applyNumberFormat="1" applyFont="1" applyFill="1" applyBorder="1"/>
    <xf numFmtId="2" fontId="2" fillId="0" borderId="0" xfId="0" applyNumberFormat="1" applyFont="1" applyAlignment="1">
      <alignment horizontal="right"/>
    </xf>
    <xf numFmtId="2" fontId="8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/>
    <xf numFmtId="2" fontId="2" fillId="6" borderId="1" xfId="0" applyNumberFormat="1" applyFont="1" applyFill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5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7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1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0" customWidth="1"/>
    <col min="4" max="4" width="13.88671875" customWidth="1"/>
    <col min="5" max="5" width="12.6640625" customWidth="1"/>
    <col min="6" max="6" width="11.6640625" customWidth="1"/>
    <col min="7" max="7" width="14.33203125" customWidth="1"/>
    <col min="8" max="8" width="11.6640625" customWidth="1"/>
    <col min="9" max="9" width="12.44140625" customWidth="1"/>
    <col min="10" max="10" width="12.88671875" customWidth="1"/>
    <col min="11" max="11" width="12.33203125" customWidth="1"/>
    <col min="12" max="12" width="15.5546875" customWidth="1"/>
    <col min="13" max="13" width="16" customWidth="1"/>
    <col min="14" max="14" width="14.44140625" customWidth="1"/>
    <col min="15" max="15" width="11.109375" customWidth="1"/>
    <col min="16" max="16" width="12.88671875" customWidth="1"/>
    <col min="17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A1" s="1" t="s">
        <v>0</v>
      </c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A6" s="5"/>
      <c r="B6" s="5"/>
      <c r="C6" s="5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4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/>
      <c r="D9" s="4">
        <v>153356.65</v>
      </c>
      <c r="E9" s="4">
        <v>34321.800000000003</v>
      </c>
      <c r="L9" s="3">
        <v>21936.2</v>
      </c>
      <c r="W9" s="4">
        <f t="shared" ref="W9" si="0">SUM(D9:V9)</f>
        <v>209614.65000000002</v>
      </c>
      <c r="Y9" s="4">
        <f t="shared" ref="Y9" si="1">C9+W9</f>
        <v>209614.65000000002</v>
      </c>
    </row>
    <row r="10" spans="1:26" ht="13.5" customHeight="1" x14ac:dyDescent="0.3">
      <c r="A10" s="19"/>
      <c r="B10" s="20" t="s">
        <v>75</v>
      </c>
      <c r="C10" s="21" t="s">
        <v>25</v>
      </c>
      <c r="D10" s="22" t="e">
        <f>#REF!+#REF!+#REF!+#REF!+#REF!+#REF!</f>
        <v>#REF!</v>
      </c>
      <c r="E10" s="22" t="e">
        <f>#REF!+#REF!+#REF!+#REF!+#REF!+#REF!</f>
        <v>#REF!</v>
      </c>
      <c r="F10" s="22" t="e">
        <f>#REF!+#REF!+#REF!+#REF!+#REF!+#REF!</f>
        <v>#REF!</v>
      </c>
      <c r="G10" s="22" t="e">
        <f>#REF!+#REF!+#REF!+#REF!+#REF!+#REF!</f>
        <v>#REF!</v>
      </c>
      <c r="H10" s="22" t="e">
        <f>#REF!+#REF!+#REF!+#REF!+#REF!+#REF!</f>
        <v>#REF!</v>
      </c>
      <c r="I10" s="22" t="e">
        <f>#REF!+#REF!+#REF!+#REF!+#REF!+#REF!</f>
        <v>#REF!</v>
      </c>
      <c r="J10" s="22" t="e">
        <f>#REF!+#REF!+#REF!+#REF!+#REF!+#REF!</f>
        <v>#REF!</v>
      </c>
      <c r="K10" s="22" t="e">
        <f>#REF!+#REF!+#REF!+#REF!+#REF!+#REF!</f>
        <v>#REF!</v>
      </c>
      <c r="L10" s="22" t="e">
        <f>#REF!+#REF!+#REF!+#REF!+#REF!+#REF!</f>
        <v>#REF!</v>
      </c>
      <c r="M10" s="22" t="e">
        <f>#REF!+#REF!+#REF!+#REF!+#REF!+#REF!</f>
        <v>#REF!</v>
      </c>
      <c r="N10" s="22" t="e">
        <f>#REF!+#REF!+#REF!+#REF!+#REF!+#REF!</f>
        <v>#REF!</v>
      </c>
      <c r="O10" s="22" t="e">
        <f>#REF!+#REF!+#REF!+#REF!+#REF!+#REF!</f>
        <v>#REF!</v>
      </c>
      <c r="P10" s="22" t="e">
        <f>#REF!+#REF!+#REF!+#REF!+#REF!+#REF!</f>
        <v>#REF!</v>
      </c>
      <c r="Q10" s="22" t="e">
        <f>#REF!+#REF!+#REF!+#REF!+#REF!+#REF!</f>
        <v>#REF!</v>
      </c>
      <c r="R10" s="22" t="e">
        <f>#REF!+#REF!+#REF!+#REF!+#REF!+#REF!</f>
        <v>#REF!</v>
      </c>
      <c r="S10" s="22" t="e">
        <f>#REF!+#REF!+#REF!+#REF!+#REF!+#REF!</f>
        <v>#REF!</v>
      </c>
      <c r="T10" s="22" t="e">
        <f>#REF!+#REF!+#REF!+#REF!+#REF!+#REF!</f>
        <v>#REF!</v>
      </c>
      <c r="U10" s="22" t="e">
        <f>#REF!+#REF!+#REF!+#REF!+#REF!+#REF!</f>
        <v>#REF!</v>
      </c>
      <c r="V10" s="22" t="e">
        <f>#REF!+#REF!+#REF!+#REF!+#REF!+#REF!</f>
        <v>#REF!</v>
      </c>
      <c r="W10" s="22" t="e">
        <f>#REF!+#REF!+#REF!+#REF!+#REF!+#REF!</f>
        <v>#REF!</v>
      </c>
      <c r="X10" s="22"/>
      <c r="Y10" s="23" t="s">
        <v>25</v>
      </c>
    </row>
    <row r="11" spans="1:26" ht="13.5" customHeight="1" x14ac:dyDescent="0.3">
      <c r="C11" s="3"/>
    </row>
    <row r="12" spans="1:26" ht="13.5" customHeight="1" x14ac:dyDescent="0.3">
      <c r="A12" s="24"/>
      <c r="B12" s="24" t="s">
        <v>76</v>
      </c>
      <c r="C12" s="24" t="e">
        <f>#REF!+#REF!+#REF!+#REF!+#REF!+#REF!</f>
        <v>#REF!</v>
      </c>
      <c r="D12" s="24" t="e">
        <f t="shared" ref="D12:V12" si="2">D8+D10</f>
        <v>#REF!</v>
      </c>
      <c r="E12" s="24" t="e">
        <f t="shared" si="2"/>
        <v>#REF!</v>
      </c>
      <c r="F12" s="24" t="e">
        <f t="shared" si="2"/>
        <v>#REF!</v>
      </c>
      <c r="G12" s="24" t="e">
        <f t="shared" si="2"/>
        <v>#REF!</v>
      </c>
      <c r="H12" s="24" t="e">
        <f t="shared" si="2"/>
        <v>#REF!</v>
      </c>
      <c r="I12" s="24" t="e">
        <f t="shared" si="2"/>
        <v>#REF!</v>
      </c>
      <c r="J12" s="24" t="e">
        <f t="shared" si="2"/>
        <v>#REF!</v>
      </c>
      <c r="K12" s="24" t="e">
        <f t="shared" si="2"/>
        <v>#REF!</v>
      </c>
      <c r="L12" s="24" t="e">
        <f t="shared" si="2"/>
        <v>#REF!</v>
      </c>
      <c r="M12" s="24" t="e">
        <f t="shared" si="2"/>
        <v>#REF!</v>
      </c>
      <c r="N12" s="24" t="e">
        <f t="shared" si="2"/>
        <v>#REF!</v>
      </c>
      <c r="O12" s="24" t="e">
        <f t="shared" si="2"/>
        <v>#REF!</v>
      </c>
      <c r="P12" s="24" t="e">
        <f t="shared" si="2"/>
        <v>#REF!</v>
      </c>
      <c r="Q12" s="24" t="e">
        <f t="shared" si="2"/>
        <v>#REF!</v>
      </c>
      <c r="R12" s="24" t="e">
        <f t="shared" si="2"/>
        <v>#REF!</v>
      </c>
      <c r="S12" s="24" t="e">
        <f t="shared" si="2"/>
        <v>#REF!</v>
      </c>
      <c r="T12" s="24" t="e">
        <f t="shared" si="2"/>
        <v>#REF!</v>
      </c>
      <c r="U12" s="24" t="e">
        <f t="shared" si="2"/>
        <v>#REF!</v>
      </c>
      <c r="V12" s="24" t="e">
        <f t="shared" si="2"/>
        <v>#REF!</v>
      </c>
      <c r="W12" s="25" t="s">
        <v>25</v>
      </c>
      <c r="X12" s="24"/>
      <c r="Y12" s="24" t="e">
        <f>#REF!+#REF!+#REF!+#REF!+#REF!+#REF!</f>
        <v>#REF!</v>
      </c>
      <c r="Z12" s="24"/>
    </row>
    <row r="13" spans="1:26" ht="13.5" customHeight="1" x14ac:dyDescent="0.3">
      <c r="C13" s="3"/>
    </row>
    <row r="14" spans="1:26" ht="13.5" customHeight="1" x14ac:dyDescent="0.3">
      <c r="A14" s="14"/>
      <c r="B14" s="26" t="s">
        <v>77</v>
      </c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>
        <v>1810</v>
      </c>
      <c r="R14" s="14"/>
      <c r="S14" s="14"/>
      <c r="T14" s="14"/>
      <c r="U14" s="14"/>
      <c r="V14" s="14"/>
      <c r="W14" s="14">
        <f>SUM(D14:V14)</f>
        <v>1810</v>
      </c>
      <c r="X14" s="14"/>
      <c r="Y14" s="14">
        <f>C14+W14</f>
        <v>1810</v>
      </c>
    </row>
    <row r="15" spans="1:26" ht="13.5" customHeight="1" x14ac:dyDescent="0.3">
      <c r="B15" s="3"/>
      <c r="C15" s="3"/>
      <c r="W15" s="3"/>
    </row>
    <row r="16" spans="1:26" ht="13.5" customHeight="1" x14ac:dyDescent="0.3">
      <c r="B16" s="3"/>
      <c r="C16" s="3"/>
      <c r="L16" s="3"/>
      <c r="W16" s="14"/>
    </row>
    <row r="17" spans="1:26" ht="13.5" customHeight="1" x14ac:dyDescent="0.3">
      <c r="A17" s="28"/>
      <c r="B17" s="3"/>
      <c r="C17" s="29"/>
      <c r="W17" s="14"/>
    </row>
    <row r="18" spans="1:26" ht="13.5" customHeight="1" x14ac:dyDescent="0.3">
      <c r="A18" s="3"/>
      <c r="B18" s="3"/>
      <c r="C18" s="3"/>
      <c r="W18" s="3"/>
    </row>
    <row r="19" spans="1:26" ht="13.5" customHeight="1" x14ac:dyDescent="0.3">
      <c r="A19" s="28"/>
      <c r="B19" s="29"/>
      <c r="C19" s="29"/>
      <c r="L19" s="15"/>
      <c r="W19" s="3"/>
    </row>
    <row r="20" spans="1:26" ht="13.5" customHeight="1" x14ac:dyDescent="0.3">
      <c r="A20" s="3"/>
      <c r="B20" s="3"/>
      <c r="C20" s="3"/>
      <c r="D20" s="15"/>
      <c r="E20" s="15"/>
      <c r="W20" s="3"/>
    </row>
    <row r="21" spans="1:26" ht="13.5" customHeight="1" x14ac:dyDescent="0.3">
      <c r="A21" s="30"/>
      <c r="B21" s="31"/>
      <c r="C21" s="29"/>
      <c r="L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6" ht="13.5" customHeight="1" x14ac:dyDescent="0.3">
      <c r="C23" s="3"/>
      <c r="W23" s="3"/>
    </row>
    <row r="24" spans="1:26" ht="13.5" customHeight="1" x14ac:dyDescent="0.3">
      <c r="A24" s="14"/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7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6" ht="13.5" customHeight="1" x14ac:dyDescent="0.3">
      <c r="C25" s="3"/>
    </row>
    <row r="26" spans="1:26" ht="13.5" customHeight="1" x14ac:dyDescent="0.3">
      <c r="A26" s="22"/>
      <c r="B26" s="20"/>
      <c r="C26" s="3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3"/>
    </row>
    <row r="27" spans="1:26" ht="13.5" customHeight="1" x14ac:dyDescent="0.3">
      <c r="C27" s="3"/>
    </row>
    <row r="28" spans="1:26" ht="13.5" customHeight="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4"/>
      <c r="Y28" s="24"/>
      <c r="Z28" s="24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95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97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5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5" sqref="A15:Y17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78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'січень 2025'!D28</f>
        <v>0</v>
      </c>
      <c r="E8" s="6">
        <f>'січень 2025'!E28</f>
        <v>0</v>
      </c>
      <c r="F8" s="6">
        <f>'січень 2025'!F28</f>
        <v>0</v>
      </c>
      <c r="G8" s="6">
        <f>'січень 2025'!G28</f>
        <v>0</v>
      </c>
      <c r="H8" s="6">
        <f>'січень 2025'!H28</f>
        <v>0</v>
      </c>
      <c r="I8" s="6">
        <f>'січень 2025'!I28</f>
        <v>0</v>
      </c>
      <c r="J8" s="6">
        <f>'січень 2025'!J28</f>
        <v>0</v>
      </c>
      <c r="K8" s="6">
        <f>'січень 2025'!K28</f>
        <v>0</v>
      </c>
      <c r="L8" s="6">
        <f>'січень 2025'!L28</f>
        <v>0</v>
      </c>
      <c r="M8" s="6">
        <f>'січень 2025'!M28</f>
        <v>0</v>
      </c>
      <c r="N8" s="6">
        <f>'січень 2025'!N28</f>
        <v>0</v>
      </c>
      <c r="O8" s="6">
        <f>'січень 2025'!O28</f>
        <v>0</v>
      </c>
      <c r="P8" s="6">
        <f>'січень 2025'!P28</f>
        <v>0</v>
      </c>
      <c r="Q8" s="6">
        <f>'січень 2025'!Q28</f>
        <v>0</v>
      </c>
      <c r="R8" s="6">
        <f>'січень 2025'!R28</f>
        <v>0</v>
      </c>
      <c r="S8" s="6">
        <f>'січень 2025'!S28</f>
        <v>0</v>
      </c>
      <c r="T8" s="6">
        <f>'січень 2025'!T28</f>
        <v>0</v>
      </c>
      <c r="U8" s="6">
        <f>'січень 2025'!U28</f>
        <v>0</v>
      </c>
      <c r="V8" s="6">
        <f>'січень 2025'!V28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'січень 2025'!Y9</f>
        <v>209614.65000000002</v>
      </c>
      <c r="D9" s="4">
        <v>139965.12</v>
      </c>
      <c r="E9" s="4">
        <v>31601.4</v>
      </c>
      <c r="F9" s="4">
        <v>2281.5</v>
      </c>
      <c r="J9" s="4">
        <v>743.82</v>
      </c>
      <c r="L9" s="4">
        <v>175644.01</v>
      </c>
      <c r="M9" s="4">
        <v>799.6</v>
      </c>
      <c r="N9" s="4">
        <v>5994.41</v>
      </c>
      <c r="P9" s="4">
        <v>114.16</v>
      </c>
      <c r="W9" s="4">
        <f t="shared" ref="W9" si="0">SUM(D9:V9)</f>
        <v>357144.0199999999</v>
      </c>
      <c r="Y9" s="4">
        <f t="shared" ref="Y9" si="1">C9+W9</f>
        <v>566758.66999999993</v>
      </c>
    </row>
    <row r="10" spans="1:26" ht="13.5" customHeight="1" x14ac:dyDescent="0.3">
      <c r="C10" s="3"/>
    </row>
    <row r="11" spans="1:26" ht="13.5" customHeight="1" x14ac:dyDescent="0.3">
      <c r="A11" s="19"/>
      <c r="B11" s="20" t="s">
        <v>75</v>
      </c>
      <c r="C11" s="21" t="s">
        <v>25</v>
      </c>
      <c r="D11" s="22" t="e">
        <f>#REF!+#REF!+#REF!+#REF!+#REF!+#REF!</f>
        <v>#REF!</v>
      </c>
      <c r="E11" s="22" t="e">
        <f>#REF!+#REF!+#REF!+#REF!+#REF!+#REF!</f>
        <v>#REF!</v>
      </c>
      <c r="F11" s="22" t="e">
        <f>#REF!+#REF!+#REF!+#REF!+#REF!+#REF!</f>
        <v>#REF!</v>
      </c>
      <c r="G11" s="22" t="e">
        <f>#REF!+#REF!+#REF!+#REF!+#REF!+#REF!</f>
        <v>#REF!</v>
      </c>
      <c r="H11" s="22" t="e">
        <f>#REF!+#REF!+#REF!+#REF!+#REF!+#REF!</f>
        <v>#REF!</v>
      </c>
      <c r="I11" s="22" t="e">
        <f>#REF!+#REF!+#REF!+#REF!+#REF!+#REF!</f>
        <v>#REF!</v>
      </c>
      <c r="J11" s="22" t="e">
        <f>#REF!+#REF!+#REF!+#REF!+#REF!+#REF!</f>
        <v>#REF!</v>
      </c>
      <c r="K11" s="22" t="e">
        <f>#REF!+#REF!+#REF!+#REF!+#REF!+#REF!</f>
        <v>#REF!</v>
      </c>
      <c r="L11" s="22" t="e">
        <f>#REF!+#REF!+#REF!+#REF!+#REF!+#REF!</f>
        <v>#REF!</v>
      </c>
      <c r="M11" s="22" t="e">
        <f>#REF!+#REF!+#REF!+#REF!+#REF!+#REF!</f>
        <v>#REF!</v>
      </c>
      <c r="N11" s="22" t="e">
        <f>#REF!+#REF!+#REF!+#REF!+#REF!+#REF!</f>
        <v>#REF!</v>
      </c>
      <c r="O11" s="22" t="e">
        <f>#REF!+#REF!+#REF!+#REF!+#REF!+#REF!</f>
        <v>#REF!</v>
      </c>
      <c r="P11" s="22" t="e">
        <f>#REF!+#REF!+#REF!+#REF!+#REF!+#REF!</f>
        <v>#REF!</v>
      </c>
      <c r="Q11" s="22" t="e">
        <f>#REF!+#REF!+#REF!+#REF!+#REF!+#REF!</f>
        <v>#REF!</v>
      </c>
      <c r="R11" s="22" t="e">
        <f>#REF!+#REF!+#REF!+#REF!+#REF!+#REF!</f>
        <v>#REF!</v>
      </c>
      <c r="S11" s="22" t="e">
        <f>#REF!+#REF!+#REF!+#REF!+#REF!+#REF!</f>
        <v>#REF!</v>
      </c>
      <c r="T11" s="22" t="e">
        <f>#REF!+#REF!+#REF!+#REF!+#REF!+#REF!</f>
        <v>#REF!</v>
      </c>
      <c r="U11" s="22" t="e">
        <f>#REF!+#REF!+#REF!+#REF!+#REF!+#REF!</f>
        <v>#REF!</v>
      </c>
      <c r="V11" s="22" t="e">
        <f>#REF!+#REF!+#REF!+#REF!+#REF!+#REF!</f>
        <v>#REF!</v>
      </c>
      <c r="W11" s="22" t="e">
        <f>#REF!+#REF!+#REF!+#REF!+#REF!+#REF!</f>
        <v>#REF!</v>
      </c>
      <c r="X11" s="22"/>
      <c r="Y11" s="23" t="s">
        <v>25</v>
      </c>
    </row>
    <row r="12" spans="1:26" ht="13.5" customHeight="1" x14ac:dyDescent="0.3">
      <c r="C12" s="3"/>
    </row>
    <row r="13" spans="1:26" ht="13.5" customHeight="1" x14ac:dyDescent="0.3">
      <c r="A13" s="24"/>
      <c r="B13" s="24" t="s">
        <v>76</v>
      </c>
      <c r="C13" s="24" t="e">
        <f>#REF!+#REF!+#REF!+#REF!+#REF!+#REF!</f>
        <v>#REF!</v>
      </c>
      <c r="D13" s="24" t="e">
        <f t="shared" ref="D13:V13" si="2">D8+D11</f>
        <v>#REF!</v>
      </c>
      <c r="E13" s="24" t="e">
        <f t="shared" si="2"/>
        <v>#REF!</v>
      </c>
      <c r="F13" s="24" t="e">
        <f t="shared" si="2"/>
        <v>#REF!</v>
      </c>
      <c r="G13" s="24" t="e">
        <f t="shared" si="2"/>
        <v>#REF!</v>
      </c>
      <c r="H13" s="24" t="e">
        <f t="shared" si="2"/>
        <v>#REF!</v>
      </c>
      <c r="I13" s="24" t="e">
        <f t="shared" si="2"/>
        <v>#REF!</v>
      </c>
      <c r="J13" s="24" t="e">
        <f t="shared" si="2"/>
        <v>#REF!</v>
      </c>
      <c r="K13" s="24" t="e">
        <f t="shared" si="2"/>
        <v>#REF!</v>
      </c>
      <c r="L13" s="24" t="e">
        <f t="shared" si="2"/>
        <v>#REF!</v>
      </c>
      <c r="M13" s="24" t="e">
        <f t="shared" si="2"/>
        <v>#REF!</v>
      </c>
      <c r="N13" s="24" t="e">
        <f t="shared" si="2"/>
        <v>#REF!</v>
      </c>
      <c r="O13" s="24" t="e">
        <f t="shared" si="2"/>
        <v>#REF!</v>
      </c>
      <c r="P13" s="24" t="e">
        <f t="shared" si="2"/>
        <v>#REF!</v>
      </c>
      <c r="Q13" s="24" t="e">
        <f t="shared" si="2"/>
        <v>#REF!</v>
      </c>
      <c r="R13" s="24" t="e">
        <f t="shared" si="2"/>
        <v>#REF!</v>
      </c>
      <c r="S13" s="24" t="e">
        <f t="shared" si="2"/>
        <v>#REF!</v>
      </c>
      <c r="T13" s="24" t="e">
        <f t="shared" si="2"/>
        <v>#REF!</v>
      </c>
      <c r="U13" s="24" t="e">
        <f t="shared" si="2"/>
        <v>#REF!</v>
      </c>
      <c r="V13" s="24" t="e">
        <f t="shared" si="2"/>
        <v>#REF!</v>
      </c>
      <c r="W13" s="25" t="s">
        <v>25</v>
      </c>
      <c r="X13" s="24"/>
      <c r="Y13" s="24" t="e">
        <f>#REF!+#REF!+#REF!+#REF!+#REF!+#REF!</f>
        <v>#REF!</v>
      </c>
      <c r="Z13" s="24"/>
    </row>
    <row r="14" spans="1:26" ht="13.5" customHeight="1" x14ac:dyDescent="0.3">
      <c r="C14" s="3"/>
    </row>
    <row r="15" spans="1:26" ht="13.5" customHeight="1" x14ac:dyDescent="0.3">
      <c r="A15" s="28"/>
      <c r="B15" s="3"/>
      <c r="C15" s="29"/>
      <c r="W15" s="14"/>
      <c r="Y15" s="4">
        <f t="shared" ref="Y15" si="3">C15+W15</f>
        <v>0</v>
      </c>
    </row>
    <row r="16" spans="1:26" ht="13.5" customHeight="1" x14ac:dyDescent="0.3">
      <c r="A16" s="3"/>
      <c r="B16" s="3"/>
      <c r="C16" s="3"/>
      <c r="W16" s="3"/>
    </row>
    <row r="17" spans="1:26" ht="13.5" customHeight="1" x14ac:dyDescent="0.3">
      <c r="A17" s="28"/>
      <c r="B17" s="29"/>
      <c r="C17" s="29"/>
      <c r="L17" s="15"/>
      <c r="W17" s="3"/>
    </row>
    <row r="18" spans="1:26" ht="13.5" customHeight="1" x14ac:dyDescent="0.3">
      <c r="A18" s="3"/>
      <c r="B18" s="3"/>
      <c r="C18" s="3"/>
      <c r="D18" s="15"/>
      <c r="E18" s="15"/>
      <c r="J18" s="3"/>
      <c r="L18" s="15"/>
      <c r="W18" s="3"/>
      <c r="Y18" s="4">
        <f t="shared" ref="Y18:Y19" si="4">C18+W18</f>
        <v>0</v>
      </c>
    </row>
    <row r="19" spans="1:26" ht="13.5" customHeight="1" x14ac:dyDescent="0.3">
      <c r="A19" s="30"/>
      <c r="B19" s="31"/>
      <c r="C19" s="29"/>
      <c r="J19" s="3"/>
      <c r="W19" s="3"/>
      <c r="Y19" s="4">
        <f t="shared" si="4"/>
        <v>0</v>
      </c>
    </row>
    <row r="20" spans="1:26" ht="13.5" customHeight="1" x14ac:dyDescent="0.3">
      <c r="A20" s="14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>
        <f>SUM(Y18:Y19)</f>
        <v>0</v>
      </c>
    </row>
    <row r="21" spans="1:26" ht="13.5" customHeight="1" x14ac:dyDescent="0.3">
      <c r="C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8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>
        <f>C22+W22</f>
        <v>0</v>
      </c>
    </row>
    <row r="23" spans="1:26" ht="13.5" customHeight="1" x14ac:dyDescent="0.3">
      <c r="C23" s="3"/>
    </row>
    <row r="24" spans="1:26" ht="13.5" customHeight="1" x14ac:dyDescent="0.3">
      <c r="A24" s="22"/>
      <c r="B24" s="20"/>
      <c r="C24" s="3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3" t="s">
        <v>25</v>
      </c>
    </row>
    <row r="25" spans="1:26" ht="13.5" customHeight="1" x14ac:dyDescent="0.3">
      <c r="C25" s="3"/>
    </row>
    <row r="26" spans="1:26" ht="13.5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X26" s="24"/>
      <c r="Y26" s="24" t="e">
        <f>Y13+#REF!+#REF!+Y15+Y20+Y22</f>
        <v>#REF!</v>
      </c>
      <c r="Z26" s="24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6"/>
  <sheetViews>
    <sheetView tabSelected="1"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A10" sqref="A10:Y24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4.8867187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79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'лютий 2025'!D26</f>
        <v>0</v>
      </c>
      <c r="E8" s="6">
        <f>'лютий 2025'!E26</f>
        <v>0</v>
      </c>
      <c r="F8" s="6">
        <f>'лютий 2025'!F26</f>
        <v>0</v>
      </c>
      <c r="G8" s="6">
        <f>'лютий 2025'!G26</f>
        <v>0</v>
      </c>
      <c r="H8" s="6">
        <f>'лютий 2025'!H26</f>
        <v>0</v>
      </c>
      <c r="I8" s="6">
        <f>'лютий 2025'!I26</f>
        <v>0</v>
      </c>
      <c r="J8" s="6">
        <f>'лютий 2025'!J26</f>
        <v>0</v>
      </c>
      <c r="K8" s="6">
        <f>'лютий 2025'!K26</f>
        <v>0</v>
      </c>
      <c r="L8" s="6">
        <f>'лютий 2025'!L26</f>
        <v>0</v>
      </c>
      <c r="M8" s="6">
        <f>'лютий 2025'!M26</f>
        <v>0</v>
      </c>
      <c r="N8" s="6">
        <f>'лютий 2025'!N26</f>
        <v>0</v>
      </c>
      <c r="O8" s="6">
        <f>'лютий 2025'!O26</f>
        <v>0</v>
      </c>
      <c r="P8" s="6">
        <f>'лютий 2025'!P26</f>
        <v>0</v>
      </c>
      <c r="Q8" s="6">
        <f>'лютий 2025'!Q26</f>
        <v>0</v>
      </c>
      <c r="R8" s="6">
        <f>'лютий 2025'!R26</f>
        <v>0</v>
      </c>
      <c r="S8" s="6">
        <f>'лютий 2025'!S26</f>
        <v>0</v>
      </c>
      <c r="T8" s="6">
        <f>'лютий 2025'!T26</f>
        <v>0</v>
      </c>
      <c r="U8" s="6">
        <f>'лютий 2025'!U26</f>
        <v>0</v>
      </c>
      <c r="V8" s="6">
        <f>'лютий 2025'!V26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'лютий 2025'!Y9</f>
        <v>566758.66999999993</v>
      </c>
      <c r="D9" s="4">
        <v>145702.85</v>
      </c>
      <c r="E9" s="4">
        <v>32829.379999999997</v>
      </c>
      <c r="F9" s="4">
        <v>3224</v>
      </c>
      <c r="J9" s="3">
        <v>681.33</v>
      </c>
      <c r="L9" s="4">
        <v>130256.19</v>
      </c>
      <c r="M9" s="4">
        <v>892.5</v>
      </c>
      <c r="N9" s="4">
        <v>9022.17</v>
      </c>
      <c r="P9" s="4">
        <v>57.08</v>
      </c>
      <c r="W9" s="4">
        <f t="shared" ref="W9" si="0">SUM(D9:V9)</f>
        <v>322665.5</v>
      </c>
      <c r="Y9" s="4">
        <f t="shared" ref="Y9" si="1">C9+W9</f>
        <v>889424.16999999993</v>
      </c>
    </row>
    <row r="10" spans="1:26" ht="13.5" customHeight="1" x14ac:dyDescent="0.3">
      <c r="C10" s="3"/>
    </row>
    <row r="11" spans="1:26" ht="13.5" customHeight="1" x14ac:dyDescent="0.3">
      <c r="C11" s="3"/>
    </row>
    <row r="12" spans="1:26" ht="13.5" customHeight="1" x14ac:dyDescent="0.3">
      <c r="C12" s="3"/>
    </row>
    <row r="13" spans="1:26" ht="13.5" customHeight="1" x14ac:dyDescent="0.3">
      <c r="C13" s="3"/>
    </row>
    <row r="14" spans="1:26" ht="13.5" customHeight="1" x14ac:dyDescent="0.3">
      <c r="C14" s="3"/>
    </row>
    <row r="15" spans="1:26" ht="13.5" customHeight="1" x14ac:dyDescent="0.3">
      <c r="C15" s="3"/>
    </row>
    <row r="16" spans="1:26" ht="13.5" customHeight="1" x14ac:dyDescent="0.3">
      <c r="C16" s="3"/>
    </row>
    <row r="17" spans="3:3" ht="13.5" customHeight="1" x14ac:dyDescent="0.3">
      <c r="C17" s="3"/>
    </row>
    <row r="18" spans="3:3" ht="13.5" customHeight="1" x14ac:dyDescent="0.3">
      <c r="C18" s="3"/>
    </row>
    <row r="19" spans="3:3" ht="13.5" customHeight="1" x14ac:dyDescent="0.3">
      <c r="C19" s="3"/>
    </row>
    <row r="20" spans="3:3" ht="13.5" customHeight="1" x14ac:dyDescent="0.3">
      <c r="C20" s="3"/>
    </row>
    <row r="21" spans="3:3" ht="13.5" customHeight="1" x14ac:dyDescent="0.3">
      <c r="C21" s="3"/>
    </row>
    <row r="22" spans="3:3" ht="13.5" customHeight="1" x14ac:dyDescent="0.3">
      <c r="C22" s="3"/>
    </row>
    <row r="23" spans="3:3" ht="13.5" customHeight="1" x14ac:dyDescent="0.3">
      <c r="C23" s="3"/>
    </row>
    <row r="24" spans="3:3" ht="13.5" customHeight="1" x14ac:dyDescent="0.3">
      <c r="C24" s="3"/>
    </row>
    <row r="25" spans="3:3" ht="13.5" customHeight="1" x14ac:dyDescent="0.3">
      <c r="C25" s="3"/>
    </row>
    <row r="26" spans="3:3" ht="13.5" customHeight="1" x14ac:dyDescent="0.3">
      <c r="C26" s="3"/>
    </row>
    <row r="27" spans="3:3" ht="13.5" customHeight="1" x14ac:dyDescent="0.3">
      <c r="C27" s="3"/>
    </row>
    <row r="28" spans="3:3" ht="13.5" customHeight="1" x14ac:dyDescent="0.3">
      <c r="C28" s="3"/>
    </row>
    <row r="29" spans="3:3" ht="13.5" customHeight="1" x14ac:dyDescent="0.3">
      <c r="C29" s="3"/>
    </row>
    <row r="30" spans="3:3" ht="13.5" customHeight="1" x14ac:dyDescent="0.3">
      <c r="C30" s="3"/>
    </row>
    <row r="31" spans="3:3" ht="13.5" customHeight="1" x14ac:dyDescent="0.3">
      <c r="C31" s="3"/>
    </row>
    <row r="32" spans="3:3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6.6640625" customWidth="1"/>
    <col min="4" max="4" width="14.33203125" customWidth="1"/>
    <col min="5" max="5" width="1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5546875" customWidth="1"/>
    <col min="11" max="11" width="11.664062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7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80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33" t="e">
        <f>D8+E8+F8+G8+H8+I8+J8+K8+L8+M8+N8+O8+P8+Q8+R8+S8+T8+U8+V8</f>
        <v>#REF!</v>
      </c>
      <c r="D8" s="33" t="e">
        <f>'березень 2025'!#REF!</f>
        <v>#REF!</v>
      </c>
      <c r="E8" s="33" t="e">
        <f>'березень 2025'!#REF!</f>
        <v>#REF!</v>
      </c>
      <c r="F8" s="33" t="e">
        <f>'березень 2025'!#REF!</f>
        <v>#REF!</v>
      </c>
      <c r="G8" s="33" t="e">
        <f>'березень 2025'!#REF!</f>
        <v>#REF!</v>
      </c>
      <c r="H8" s="33" t="e">
        <f>'березень 2025'!#REF!</f>
        <v>#REF!</v>
      </c>
      <c r="I8" s="33" t="e">
        <f>'березень 2025'!#REF!</f>
        <v>#REF!</v>
      </c>
      <c r="J8" s="33" t="e">
        <f>'березень 2025'!#REF!</f>
        <v>#REF!</v>
      </c>
      <c r="K8" s="33" t="e">
        <f>'березень 2025'!#REF!</f>
        <v>#REF!</v>
      </c>
      <c r="L8" s="33" t="e">
        <f>'березень 2025'!#REF!</f>
        <v>#REF!</v>
      </c>
      <c r="M8" s="33" t="e">
        <f>'березень 2025'!#REF!</f>
        <v>#REF!</v>
      </c>
      <c r="N8" s="33" t="e">
        <f>'березень 2025'!#REF!</f>
        <v>#REF!</v>
      </c>
      <c r="O8" s="33" t="e">
        <f>'березень 2025'!#REF!</f>
        <v>#REF!</v>
      </c>
      <c r="P8" s="33" t="e">
        <f>'березень 2025'!#REF!</f>
        <v>#REF!</v>
      </c>
      <c r="Q8" s="33" t="e">
        <f>'березень 2025'!#REF!</f>
        <v>#REF!</v>
      </c>
      <c r="R8" s="33" t="e">
        <f>'березень 2025'!#REF!</f>
        <v>#REF!</v>
      </c>
      <c r="S8" s="33" t="e">
        <f>'березень 2025'!#REF!</f>
        <v>#REF!</v>
      </c>
      <c r="T8" s="33" t="e">
        <f>'березень 2025'!#REF!</f>
        <v>#REF!</v>
      </c>
      <c r="U8" s="33" t="e">
        <f>'березень 2025'!#REF!</f>
        <v>#REF!</v>
      </c>
      <c r="V8" s="33" t="e">
        <f>'березень 2025'!#REF!</f>
        <v>#REF!</v>
      </c>
      <c r="W8" s="34" t="s">
        <v>25</v>
      </c>
      <c r="X8" s="33"/>
      <c r="Y8" s="34" t="s">
        <v>25</v>
      </c>
      <c r="Z8" s="6"/>
    </row>
    <row r="9" spans="1:26" ht="13.5" customHeight="1" x14ac:dyDescent="0.3">
      <c r="B9" s="6" t="s">
        <v>26</v>
      </c>
      <c r="C9" s="3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6" ht="13.5" customHeight="1" x14ac:dyDescent="0.3">
      <c r="A10" s="4">
        <v>1</v>
      </c>
      <c r="B10" s="4" t="s">
        <v>27</v>
      </c>
      <c r="C10" s="35" t="e">
        <f>'березень 2025'!#REF!</f>
        <v>#REF!</v>
      </c>
      <c r="D10" s="35">
        <v>456367.86</v>
      </c>
      <c r="E10" s="35">
        <v>104121.62</v>
      </c>
      <c r="F10" s="35">
        <v>1588.5</v>
      </c>
      <c r="G10" s="35">
        <v>1825.98</v>
      </c>
      <c r="H10" s="35">
        <v>109577.42</v>
      </c>
      <c r="I10" s="35"/>
      <c r="J10" s="35">
        <v>718.19</v>
      </c>
      <c r="K10" s="35"/>
      <c r="L10" s="35">
        <v>214975.66</v>
      </c>
      <c r="M10" s="35">
        <v>4910.3999999999996</v>
      </c>
      <c r="N10" s="35">
        <v>43008.49</v>
      </c>
      <c r="O10" s="35"/>
      <c r="P10" s="35">
        <v>658.62</v>
      </c>
      <c r="Q10" s="35"/>
      <c r="R10" s="35"/>
      <c r="S10" s="35"/>
      <c r="T10" s="35"/>
      <c r="U10" s="35"/>
      <c r="V10" s="35"/>
      <c r="W10" s="35">
        <f t="shared" ref="W10:W28" si="0">SUM(D10:V10)</f>
        <v>937752.74</v>
      </c>
      <c r="X10" s="35"/>
      <c r="Y10" s="35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5" t="e">
        <f>'березень 2025'!#REF!</f>
        <v>#REF!</v>
      </c>
      <c r="D11" s="35">
        <v>381428.54</v>
      </c>
      <c r="E11" s="35">
        <v>90445.45</v>
      </c>
      <c r="F11" s="35">
        <v>1588.5</v>
      </c>
      <c r="G11" s="35">
        <v>1711.98</v>
      </c>
      <c r="H11" s="35">
        <v>73091.12</v>
      </c>
      <c r="I11" s="35"/>
      <c r="J11" s="35">
        <v>9458.99</v>
      </c>
      <c r="K11" s="35"/>
      <c r="L11" s="35">
        <v>201409.62</v>
      </c>
      <c r="M11" s="35">
        <v>5115</v>
      </c>
      <c r="N11" s="35">
        <v>43341.72</v>
      </c>
      <c r="O11" s="35"/>
      <c r="P11" s="35">
        <v>329.31</v>
      </c>
      <c r="Q11" s="35"/>
      <c r="R11" s="35"/>
      <c r="S11" s="35"/>
      <c r="T11" s="35"/>
      <c r="U11" s="35"/>
      <c r="V11" s="35"/>
      <c r="W11" s="35">
        <f t="shared" si="0"/>
        <v>807920.23</v>
      </c>
      <c r="X11" s="35"/>
      <c r="Y11" s="35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5" t="e">
        <f>'березень 2025'!#REF!</f>
        <v>#REF!</v>
      </c>
      <c r="D12" s="35">
        <v>247606.5</v>
      </c>
      <c r="E12" s="35">
        <v>59929.09</v>
      </c>
      <c r="F12" s="35">
        <v>1588.5</v>
      </c>
      <c r="G12" s="35">
        <v>1422.01</v>
      </c>
      <c r="H12" s="35">
        <v>62229.32</v>
      </c>
      <c r="I12" s="35"/>
      <c r="J12" s="35">
        <v>7815.52</v>
      </c>
      <c r="K12" s="35"/>
      <c r="L12" s="35"/>
      <c r="M12" s="35">
        <v>1827.5</v>
      </c>
      <c r="N12" s="35">
        <v>38645.43</v>
      </c>
      <c r="O12" s="35">
        <v>38677.35</v>
      </c>
      <c r="P12" s="35">
        <v>3258.62</v>
      </c>
      <c r="Q12" s="35"/>
      <c r="R12" s="35">
        <v>63.31</v>
      </c>
      <c r="S12" s="35"/>
      <c r="T12" s="35"/>
      <c r="U12" s="35"/>
      <c r="V12" s="35"/>
      <c r="W12" s="35">
        <f t="shared" si="0"/>
        <v>463063.14999999997</v>
      </c>
      <c r="X12" s="35"/>
      <c r="Y12" s="35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5" t="e">
        <f>'березень 2025'!#REF!</f>
        <v>#REF!</v>
      </c>
      <c r="D13" s="35">
        <v>482437.43</v>
      </c>
      <c r="E13" s="35">
        <v>105585.01</v>
      </c>
      <c r="F13" s="35">
        <v>4390.5</v>
      </c>
      <c r="G13" s="35">
        <v>1825.98</v>
      </c>
      <c r="H13" s="35">
        <v>94666.06</v>
      </c>
      <c r="I13" s="35"/>
      <c r="J13" s="35">
        <v>786.19</v>
      </c>
      <c r="K13" s="35"/>
      <c r="L13" s="35">
        <v>159704.09</v>
      </c>
      <c r="M13" s="35">
        <v>5319.6</v>
      </c>
      <c r="N13" s="35">
        <v>54986.15</v>
      </c>
      <c r="O13" s="35"/>
      <c r="P13" s="35">
        <v>653.35</v>
      </c>
      <c r="Q13" s="35"/>
      <c r="R13" s="35"/>
      <c r="S13" s="35"/>
      <c r="T13" s="35"/>
      <c r="U13" s="35"/>
      <c r="V13" s="35"/>
      <c r="W13" s="35">
        <f t="shared" si="0"/>
        <v>910354.35999999987</v>
      </c>
      <c r="X13" s="35"/>
      <c r="Y13" s="35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5" t="e">
        <f>'березень 2025'!#REF!</f>
        <v>#REF!</v>
      </c>
      <c r="D14" s="35">
        <v>348266.37</v>
      </c>
      <c r="E14" s="35">
        <v>76564.75</v>
      </c>
      <c r="F14" s="35">
        <v>3269.7</v>
      </c>
      <c r="G14" s="35">
        <v>1536.01</v>
      </c>
      <c r="H14" s="35">
        <v>93427.05</v>
      </c>
      <c r="I14" s="35"/>
      <c r="J14" s="35">
        <v>618.19000000000005</v>
      </c>
      <c r="K14" s="35"/>
      <c r="L14" s="35">
        <v>358111.27</v>
      </c>
      <c r="M14" s="35">
        <v>3751</v>
      </c>
      <c r="N14" s="35">
        <v>31373.65</v>
      </c>
      <c r="O14" s="35"/>
      <c r="P14" s="35">
        <v>823.28</v>
      </c>
      <c r="Q14" s="35"/>
      <c r="R14" s="35"/>
      <c r="S14" s="35"/>
      <c r="T14" s="35"/>
      <c r="U14" s="35"/>
      <c r="V14" s="35"/>
      <c r="W14" s="35">
        <f t="shared" si="0"/>
        <v>917741.27000000014</v>
      </c>
      <c r="X14" s="35"/>
      <c r="Y14" s="35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5" t="e">
        <f>'березень 2025'!#REF!</f>
        <v>#REF!</v>
      </c>
      <c r="D15" s="35">
        <v>538200.51</v>
      </c>
      <c r="E15" s="35">
        <v>119282.02</v>
      </c>
      <c r="F15" s="35">
        <v>1588.5</v>
      </c>
      <c r="G15" s="35">
        <v>1825.98</v>
      </c>
      <c r="H15" s="35">
        <v>135485.13</v>
      </c>
      <c r="I15" s="35"/>
      <c r="J15" s="35">
        <v>923.79</v>
      </c>
      <c r="K15" s="35"/>
      <c r="L15" s="35">
        <v>239001.15</v>
      </c>
      <c r="M15" s="35">
        <v>5456</v>
      </c>
      <c r="N15" s="35">
        <v>77830.73</v>
      </c>
      <c r="O15" s="35"/>
      <c r="P15" s="35">
        <v>1007.25</v>
      </c>
      <c r="Q15" s="35"/>
      <c r="R15" s="35"/>
      <c r="S15" s="35"/>
      <c r="T15" s="35"/>
      <c r="U15" s="35"/>
      <c r="V15" s="35"/>
      <c r="W15" s="35">
        <f t="shared" si="0"/>
        <v>1120601.06</v>
      </c>
      <c r="X15" s="35"/>
      <c r="Y15" s="35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5" t="e">
        <f>'березень 2025'!#REF!</f>
        <v>#REF!</v>
      </c>
      <c r="D16" s="35">
        <v>369446.65</v>
      </c>
      <c r="E16" s="35">
        <v>81384.42</v>
      </c>
      <c r="F16" s="35">
        <v>1588.5</v>
      </c>
      <c r="G16" s="35">
        <v>1422.01</v>
      </c>
      <c r="H16" s="35">
        <v>51927.97</v>
      </c>
      <c r="I16" s="35"/>
      <c r="J16" s="35">
        <v>2115.83</v>
      </c>
      <c r="K16" s="35"/>
      <c r="L16" s="35"/>
      <c r="M16" s="35">
        <v>1615</v>
      </c>
      <c r="N16" s="35">
        <v>38032.51</v>
      </c>
      <c r="O16" s="35">
        <v>52863.59</v>
      </c>
      <c r="P16" s="35">
        <v>11700</v>
      </c>
      <c r="Q16" s="35"/>
      <c r="R16" s="35">
        <v>63.31</v>
      </c>
      <c r="S16" s="35"/>
      <c r="T16" s="35"/>
      <c r="U16" s="35"/>
      <c r="V16" s="35"/>
      <c r="W16" s="35">
        <f t="shared" si="0"/>
        <v>612159.79</v>
      </c>
      <c r="X16" s="35"/>
      <c r="Y16" s="35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5" t="e">
        <f>'березень 2025'!#REF!</f>
        <v>#REF!</v>
      </c>
      <c r="D17" s="35">
        <v>247055.13</v>
      </c>
      <c r="E17" s="35">
        <v>56741.58</v>
      </c>
      <c r="F17" s="35">
        <v>1588.5</v>
      </c>
      <c r="G17" s="35">
        <v>1422.01</v>
      </c>
      <c r="H17" s="35">
        <v>71380.5</v>
      </c>
      <c r="I17" s="35"/>
      <c r="J17" s="35">
        <v>652.99</v>
      </c>
      <c r="K17" s="35"/>
      <c r="L17" s="35">
        <v>122358.02</v>
      </c>
      <c r="M17" s="35">
        <v>3614.6</v>
      </c>
      <c r="N17" s="35">
        <v>33139.65</v>
      </c>
      <c r="O17" s="35"/>
      <c r="P17" s="35">
        <v>658.62</v>
      </c>
      <c r="Q17" s="35"/>
      <c r="R17" s="35"/>
      <c r="S17" s="35"/>
      <c r="T17" s="35"/>
      <c r="U17" s="35"/>
      <c r="V17" s="35"/>
      <c r="W17" s="35">
        <f t="shared" si="0"/>
        <v>538611.6</v>
      </c>
      <c r="X17" s="35"/>
      <c r="Y17" s="35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5" t="e">
        <f>'березень 2025'!#REF!</f>
        <v>#REF!</v>
      </c>
      <c r="D18" s="35">
        <v>373193.34</v>
      </c>
      <c r="E18" s="35">
        <v>82672.89</v>
      </c>
      <c r="F18" s="35">
        <v>1588.5</v>
      </c>
      <c r="G18" s="35">
        <v>1711.98</v>
      </c>
      <c r="H18" s="35">
        <v>105145.67</v>
      </c>
      <c r="I18" s="35"/>
      <c r="J18" s="35">
        <v>694.99</v>
      </c>
      <c r="K18" s="35"/>
      <c r="L18" s="35">
        <v>157879.44</v>
      </c>
      <c r="M18" s="35">
        <v>5456</v>
      </c>
      <c r="N18" s="35">
        <v>16248.35</v>
      </c>
      <c r="O18" s="35"/>
      <c r="P18" s="35">
        <v>329.31</v>
      </c>
      <c r="Q18" s="35"/>
      <c r="R18" s="35"/>
      <c r="S18" s="35"/>
      <c r="T18" s="35"/>
      <c r="U18" s="35"/>
      <c r="V18" s="35"/>
      <c r="W18" s="35">
        <f t="shared" si="0"/>
        <v>744920.47000000009</v>
      </c>
      <c r="X18" s="35"/>
      <c r="Y18" s="35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5" t="e">
        <f>'березень 2025'!#REF!</f>
        <v>#REF!</v>
      </c>
      <c r="D19" s="35">
        <v>233805.53</v>
      </c>
      <c r="E19" s="35">
        <v>52872.79</v>
      </c>
      <c r="F19" s="35">
        <v>1588.5</v>
      </c>
      <c r="G19" s="35">
        <v>1422.01</v>
      </c>
      <c r="H19" s="35">
        <v>52268.51</v>
      </c>
      <c r="I19" s="35"/>
      <c r="J19" s="35">
        <v>692.19</v>
      </c>
      <c r="K19" s="35"/>
      <c r="L19" s="35">
        <v>157918.03</v>
      </c>
      <c r="M19" s="35">
        <v>4910.3999999999996</v>
      </c>
      <c r="N19" s="35">
        <v>34552.449999999997</v>
      </c>
      <c r="O19" s="35"/>
      <c r="P19" s="35">
        <v>329.31</v>
      </c>
      <c r="Q19" s="35"/>
      <c r="R19" s="35"/>
      <c r="S19" s="35"/>
      <c r="T19" s="35"/>
      <c r="U19" s="35"/>
      <c r="V19" s="35"/>
      <c r="W19" s="35">
        <f t="shared" si="0"/>
        <v>540359.72000000009</v>
      </c>
      <c r="X19" s="35"/>
      <c r="Y19" s="35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5" t="e">
        <f>'березень 2025'!#REF!</f>
        <v>#REF!</v>
      </c>
      <c r="D20" s="35">
        <v>413724.65</v>
      </c>
      <c r="E20" s="35">
        <v>91233.56</v>
      </c>
      <c r="F20" s="35">
        <v>1588.5</v>
      </c>
      <c r="G20" s="35">
        <v>1711.98</v>
      </c>
      <c r="H20" s="35">
        <v>112550.68</v>
      </c>
      <c r="I20" s="35"/>
      <c r="J20" s="35">
        <v>4543.1499999999996</v>
      </c>
      <c r="K20" s="35"/>
      <c r="L20" s="35"/>
      <c r="M20" s="35">
        <v>4547.5</v>
      </c>
      <c r="N20" s="35">
        <v>41502.19</v>
      </c>
      <c r="O20" s="35">
        <v>73805.39</v>
      </c>
      <c r="P20" s="35">
        <v>24058.62</v>
      </c>
      <c r="Q20" s="35"/>
      <c r="R20" s="35">
        <v>63.31</v>
      </c>
      <c r="S20" s="35"/>
      <c r="T20" s="35"/>
      <c r="U20" s="35"/>
      <c r="V20" s="35"/>
      <c r="W20" s="35">
        <f t="shared" si="0"/>
        <v>769329.53</v>
      </c>
      <c r="X20" s="35"/>
      <c r="Y20" s="35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5" t="e">
        <f>'березень 2025'!#REF!</f>
        <v>#REF!</v>
      </c>
      <c r="D21" s="35">
        <v>323952.84000000003</v>
      </c>
      <c r="E21" s="35">
        <v>74971.33</v>
      </c>
      <c r="F21" s="35">
        <v>1588.5</v>
      </c>
      <c r="G21" s="35">
        <v>1422.01</v>
      </c>
      <c r="H21" s="35">
        <v>74897.960000000006</v>
      </c>
      <c r="I21" s="35"/>
      <c r="J21" s="35">
        <v>5532.35</v>
      </c>
      <c r="K21" s="35"/>
      <c r="L21" s="35"/>
      <c r="M21" s="35">
        <v>1572.5</v>
      </c>
      <c r="N21" s="35">
        <v>35840.6</v>
      </c>
      <c r="O21" s="35">
        <v>59960.76</v>
      </c>
      <c r="P21" s="35">
        <v>5529.31</v>
      </c>
      <c r="Q21" s="35"/>
      <c r="R21" s="35">
        <v>63.31</v>
      </c>
      <c r="S21" s="35"/>
      <c r="T21" s="35"/>
      <c r="U21" s="35"/>
      <c r="V21" s="35"/>
      <c r="W21" s="35">
        <f t="shared" si="0"/>
        <v>585331.47000000009</v>
      </c>
      <c r="X21" s="35"/>
      <c r="Y21" s="35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5" t="e">
        <f>'березень 2025'!#REF!</f>
        <v>#REF!</v>
      </c>
      <c r="D22" s="35">
        <v>367205.4</v>
      </c>
      <c r="E22" s="35">
        <v>78057.42</v>
      </c>
      <c r="F22" s="35">
        <v>1588.5</v>
      </c>
      <c r="G22" s="35">
        <v>1422.01</v>
      </c>
      <c r="H22" s="35">
        <v>81578.92</v>
      </c>
      <c r="I22" s="35"/>
      <c r="J22" s="35">
        <v>2310.41</v>
      </c>
      <c r="K22" s="35"/>
      <c r="L22" s="35"/>
      <c r="M22" s="35">
        <v>4092</v>
      </c>
      <c r="N22" s="35">
        <v>47890.97</v>
      </c>
      <c r="O22" s="35">
        <v>80191.42</v>
      </c>
      <c r="P22" s="35"/>
      <c r="Q22" s="35"/>
      <c r="R22" s="35">
        <v>63.31</v>
      </c>
      <c r="S22" s="35"/>
      <c r="T22" s="35"/>
      <c r="U22" s="35"/>
      <c r="V22" s="35"/>
      <c r="W22" s="35">
        <f t="shared" si="0"/>
        <v>664400.3600000001</v>
      </c>
      <c r="X22" s="35"/>
      <c r="Y22" s="35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5" t="e">
        <f>'березень 2025'!#REF!</f>
        <v>#REF!</v>
      </c>
      <c r="D23" s="35">
        <v>546652.67000000004</v>
      </c>
      <c r="E23" s="35">
        <v>122591.18</v>
      </c>
      <c r="F23" s="35">
        <v>1588.5</v>
      </c>
      <c r="G23" s="35">
        <v>1825.98</v>
      </c>
      <c r="H23" s="35">
        <v>163655.97</v>
      </c>
      <c r="I23" s="35"/>
      <c r="J23" s="35">
        <v>991.79</v>
      </c>
      <c r="K23" s="35"/>
      <c r="L23" s="35">
        <v>178636.29</v>
      </c>
      <c r="M23" s="35">
        <v>6138</v>
      </c>
      <c r="N23" s="35">
        <v>59421.94</v>
      </c>
      <c r="O23" s="35"/>
      <c r="P23" s="35">
        <v>878.16</v>
      </c>
      <c r="Q23" s="35"/>
      <c r="R23" s="35"/>
      <c r="S23" s="35"/>
      <c r="T23" s="35"/>
      <c r="U23" s="35"/>
      <c r="V23" s="35"/>
      <c r="W23" s="35">
        <f t="shared" si="0"/>
        <v>1082380.48</v>
      </c>
      <c r="X23" s="35"/>
      <c r="Y23" s="35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5" t="e">
        <f>'березень 2025'!#REF!</f>
        <v>#REF!</v>
      </c>
      <c r="D24" s="35">
        <v>226882.74</v>
      </c>
      <c r="E24" s="35">
        <v>51598.75</v>
      </c>
      <c r="F24" s="35">
        <v>1186.56</v>
      </c>
      <c r="G24" s="35">
        <v>1018.04</v>
      </c>
      <c r="H24" s="35">
        <v>36757.94</v>
      </c>
      <c r="I24" s="35"/>
      <c r="J24" s="35">
        <v>460.58</v>
      </c>
      <c r="K24" s="35">
        <v>600</v>
      </c>
      <c r="L24" s="35">
        <v>68659.06</v>
      </c>
      <c r="M24" s="35">
        <v>1909.6</v>
      </c>
      <c r="N24" s="35">
        <v>24932.92</v>
      </c>
      <c r="O24" s="35"/>
      <c r="P24" s="35">
        <v>329.31</v>
      </c>
      <c r="Q24" s="35"/>
      <c r="R24" s="35"/>
      <c r="S24" s="35"/>
      <c r="T24" s="35"/>
      <c r="U24" s="35"/>
      <c r="V24" s="35"/>
      <c r="W24" s="35">
        <f t="shared" si="0"/>
        <v>414335.49999999994</v>
      </c>
      <c r="X24" s="35"/>
      <c r="Y24" s="35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5" t="e">
        <f>'березень 2025'!#REF!</f>
        <v>#REF!</v>
      </c>
      <c r="D25" s="35">
        <v>126150.84</v>
      </c>
      <c r="E25" s="35">
        <v>25328.68</v>
      </c>
      <c r="F25" s="35">
        <v>1186.56</v>
      </c>
      <c r="G25" s="35">
        <v>1132.04</v>
      </c>
      <c r="H25" s="35">
        <v>19506.330000000002</v>
      </c>
      <c r="I25" s="35"/>
      <c r="J25" s="35">
        <v>641.6</v>
      </c>
      <c r="K25" s="35"/>
      <c r="L25" s="35"/>
      <c r="M25" s="35"/>
      <c r="N25" s="35">
        <v>20881.5</v>
      </c>
      <c r="O25" s="35"/>
      <c r="P25" s="35"/>
      <c r="Q25" s="35"/>
      <c r="R25" s="35">
        <v>1778.55</v>
      </c>
      <c r="S25" s="35"/>
      <c r="T25" s="35"/>
      <c r="U25" s="35"/>
      <c r="V25" s="35"/>
      <c r="W25" s="35">
        <f t="shared" si="0"/>
        <v>196606.1</v>
      </c>
      <c r="X25" s="35"/>
      <c r="Y25" s="35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5" t="e">
        <f>'березень 2025'!#REF!</f>
        <v>#REF!</v>
      </c>
      <c r="D26" s="35">
        <v>151788.39000000001</v>
      </c>
      <c r="E26" s="35">
        <v>32433.61</v>
      </c>
      <c r="F26" s="35">
        <v>1186.56</v>
      </c>
      <c r="G26" s="35">
        <v>1132.04</v>
      </c>
      <c r="H26" s="35">
        <v>25955.599999999999</v>
      </c>
      <c r="I26" s="35"/>
      <c r="J26" s="35">
        <v>6689.36</v>
      </c>
      <c r="K26" s="35"/>
      <c r="L26" s="35"/>
      <c r="M26" s="35"/>
      <c r="N26" s="35">
        <v>17858.52</v>
      </c>
      <c r="O26" s="35">
        <v>36662.78</v>
      </c>
      <c r="P26" s="35"/>
      <c r="Q26" s="35"/>
      <c r="R26" s="35">
        <v>63.3</v>
      </c>
      <c r="S26" s="35"/>
      <c r="T26" s="35"/>
      <c r="U26" s="35"/>
      <c r="V26" s="35"/>
      <c r="W26" s="35">
        <f t="shared" si="0"/>
        <v>273770.15999999997</v>
      </c>
      <c r="X26" s="35"/>
      <c r="Y26" s="35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5" t="e">
        <f>'березень 2025'!#REF!</f>
        <v>#REF!</v>
      </c>
      <c r="D27" s="35">
        <v>128191.11</v>
      </c>
      <c r="E27" s="35">
        <v>29347.61</v>
      </c>
      <c r="F27" s="35">
        <v>1186.56</v>
      </c>
      <c r="G27" s="35">
        <v>1132.04</v>
      </c>
      <c r="H27" s="35">
        <v>21902.55</v>
      </c>
      <c r="I27" s="35"/>
      <c r="J27" s="35">
        <v>743.8</v>
      </c>
      <c r="K27" s="35"/>
      <c r="L27" s="35"/>
      <c r="M27" s="35">
        <v>1961.56</v>
      </c>
      <c r="N27" s="35">
        <v>16622.32</v>
      </c>
      <c r="O27" s="35"/>
      <c r="P27" s="35"/>
      <c r="Q27" s="35"/>
      <c r="R27" s="35">
        <v>1778.56</v>
      </c>
      <c r="S27" s="35"/>
      <c r="T27" s="35"/>
      <c r="U27" s="35"/>
      <c r="V27" s="35"/>
      <c r="W27" s="35">
        <f t="shared" si="0"/>
        <v>202866.11</v>
      </c>
      <c r="X27" s="35"/>
      <c r="Y27" s="35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5" t="e">
        <f>'березень 2025'!#REF!</f>
        <v>#REF!</v>
      </c>
      <c r="D28" s="35">
        <v>28615.87</v>
      </c>
      <c r="E28" s="35">
        <v>6295.49</v>
      </c>
      <c r="F28" s="35"/>
      <c r="G28" s="35"/>
      <c r="H28" s="35">
        <v>8581.6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>
        <f t="shared" si="0"/>
        <v>43492.959999999999</v>
      </c>
      <c r="X28" s="35"/>
      <c r="Y28" s="35" t="e">
        <f t="shared" si="1"/>
        <v>#REF!</v>
      </c>
    </row>
    <row r="29" spans="1:26" ht="13.5" customHeight="1" x14ac:dyDescent="0.3">
      <c r="A29" s="8"/>
      <c r="B29" s="9" t="s">
        <v>46</v>
      </c>
      <c r="C29" s="36" t="e">
        <f t="shared" ref="C29:W29" si="2">SUM(C10:C28)</f>
        <v>#REF!</v>
      </c>
      <c r="D29" s="36">
        <f t="shared" si="2"/>
        <v>5990972.3700000001</v>
      </c>
      <c r="E29" s="36">
        <f t="shared" si="2"/>
        <v>1341457.25</v>
      </c>
      <c r="F29" s="36">
        <f t="shared" si="2"/>
        <v>31468.440000000006</v>
      </c>
      <c r="G29" s="36">
        <f t="shared" si="2"/>
        <v>26922.09</v>
      </c>
      <c r="H29" s="36">
        <f t="shared" si="2"/>
        <v>1394586.3</v>
      </c>
      <c r="I29" s="36">
        <f t="shared" si="2"/>
        <v>0</v>
      </c>
      <c r="J29" s="36">
        <f t="shared" si="2"/>
        <v>46389.91</v>
      </c>
      <c r="K29" s="36">
        <f t="shared" si="2"/>
        <v>600</v>
      </c>
      <c r="L29" s="36">
        <f t="shared" si="2"/>
        <v>1858652.6300000001</v>
      </c>
      <c r="M29" s="36">
        <f t="shared" si="2"/>
        <v>62196.659999999996</v>
      </c>
      <c r="N29" s="36">
        <f t="shared" si="2"/>
        <v>676110.09000000008</v>
      </c>
      <c r="O29" s="36">
        <f t="shared" si="2"/>
        <v>342161.29000000004</v>
      </c>
      <c r="P29" s="36">
        <f t="shared" si="2"/>
        <v>50543.07</v>
      </c>
      <c r="Q29" s="36">
        <f t="shared" si="2"/>
        <v>0</v>
      </c>
      <c r="R29" s="36">
        <f t="shared" si="2"/>
        <v>3936.96</v>
      </c>
      <c r="S29" s="36">
        <f t="shared" si="2"/>
        <v>0</v>
      </c>
      <c r="T29" s="36">
        <f t="shared" si="2"/>
        <v>0</v>
      </c>
      <c r="U29" s="36">
        <f t="shared" si="2"/>
        <v>0</v>
      </c>
      <c r="V29" s="36">
        <f t="shared" si="2"/>
        <v>0</v>
      </c>
      <c r="W29" s="36">
        <f t="shared" si="2"/>
        <v>11825997.060000001</v>
      </c>
      <c r="X29" s="36"/>
      <c r="Y29" s="36" t="e">
        <f>SUM(Y10:Y28)</f>
        <v>#REF!</v>
      </c>
      <c r="Z29" s="10"/>
    </row>
    <row r="30" spans="1:26" ht="13.5" customHeight="1" x14ac:dyDescent="0.3">
      <c r="B30" s="6" t="s">
        <v>47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6" ht="13.5" customHeight="1" x14ac:dyDescent="0.3">
      <c r="A31" s="4">
        <v>1</v>
      </c>
      <c r="B31" s="4" t="s">
        <v>48</v>
      </c>
      <c r="C31" s="35" t="e">
        <f>'березень 2025'!#REF!</f>
        <v>#REF!</v>
      </c>
      <c r="D31" s="35">
        <v>858009.1</v>
      </c>
      <c r="E31" s="35">
        <v>192914.59</v>
      </c>
      <c r="F31" s="35">
        <v>3114.5</v>
      </c>
      <c r="G31" s="35">
        <v>4746.28</v>
      </c>
      <c r="H31" s="35">
        <v>51767.43</v>
      </c>
      <c r="I31" s="35">
        <v>147355.04999999999</v>
      </c>
      <c r="J31" s="35">
        <v>11826.99</v>
      </c>
      <c r="K31" s="35"/>
      <c r="L31" s="35"/>
      <c r="M31" s="35">
        <v>4689</v>
      </c>
      <c r="N31" s="35">
        <v>56585.75</v>
      </c>
      <c r="O31" s="35">
        <v>84402.53</v>
      </c>
      <c r="P31" s="35">
        <v>658.62</v>
      </c>
      <c r="Q31" s="35"/>
      <c r="R31" s="35">
        <v>261.85000000000002</v>
      </c>
      <c r="S31" s="35"/>
      <c r="T31" s="35"/>
      <c r="U31" s="35"/>
      <c r="V31" s="35"/>
      <c r="W31" s="35">
        <f t="shared" ref="W31:W48" si="3">SUM(D31:V31)</f>
        <v>1416331.6900000002</v>
      </c>
      <c r="X31" s="35"/>
      <c r="Y31" s="35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5" t="e">
        <f>'березень 2025'!#REF!</f>
        <v>#REF!</v>
      </c>
      <c r="D32" s="35">
        <v>780770.68</v>
      </c>
      <c r="E32" s="35">
        <v>166531.82</v>
      </c>
      <c r="F32" s="35">
        <v>669.9</v>
      </c>
      <c r="G32" s="35">
        <v>978.45</v>
      </c>
      <c r="H32" s="35"/>
      <c r="I32" s="35"/>
      <c r="J32" s="35">
        <v>6281.45</v>
      </c>
      <c r="K32" s="35"/>
      <c r="L32" s="35"/>
      <c r="M32" s="35">
        <v>7862.5</v>
      </c>
      <c r="N32" s="35">
        <v>31614.65</v>
      </c>
      <c r="O32" s="35">
        <v>69822.37</v>
      </c>
      <c r="P32" s="35">
        <v>724.48</v>
      </c>
      <c r="Q32" s="35"/>
      <c r="R32" s="35">
        <v>261.85000000000002</v>
      </c>
      <c r="S32" s="35"/>
      <c r="T32" s="35"/>
      <c r="U32" s="35"/>
      <c r="V32" s="35"/>
      <c r="W32" s="35">
        <f t="shared" si="3"/>
        <v>1065518.1499999999</v>
      </c>
      <c r="X32" s="35"/>
      <c r="Y32" s="35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5" t="e">
        <f>'березень 2025'!#REF!</f>
        <v>#REF!</v>
      </c>
      <c r="D33" s="35">
        <v>475563.08</v>
      </c>
      <c r="E33" s="35">
        <v>122527.79</v>
      </c>
      <c r="F33" s="35">
        <v>57435.4</v>
      </c>
      <c r="G33" s="35">
        <v>3306.37</v>
      </c>
      <c r="H33" s="35">
        <v>17500.080000000002</v>
      </c>
      <c r="I33" s="35">
        <v>51807.17</v>
      </c>
      <c r="J33" s="35">
        <v>211084.56</v>
      </c>
      <c r="K33" s="35"/>
      <c r="L33" s="35"/>
      <c r="M33" s="35">
        <v>1572.5</v>
      </c>
      <c r="N33" s="35">
        <v>34801.58</v>
      </c>
      <c r="O33" s="35">
        <v>63831.82</v>
      </c>
      <c r="P33" s="35">
        <v>10400</v>
      </c>
      <c r="Q33" s="35"/>
      <c r="R33" s="35">
        <v>261.85000000000002</v>
      </c>
      <c r="S33" s="35"/>
      <c r="T33" s="35"/>
      <c r="U33" s="35"/>
      <c r="V33" s="35"/>
      <c r="W33" s="35">
        <f t="shared" si="3"/>
        <v>1050092.2</v>
      </c>
      <c r="X33" s="35"/>
      <c r="Y33" s="35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5" t="e">
        <f>'березень 2025'!#REF!</f>
        <v>#REF!</v>
      </c>
      <c r="D34" s="35">
        <v>1070689.8999999999</v>
      </c>
      <c r="E34" s="35">
        <v>236349.89</v>
      </c>
      <c r="F34" s="35">
        <v>3114.5</v>
      </c>
      <c r="G34" s="35">
        <v>4746.28</v>
      </c>
      <c r="H34" s="35">
        <v>55922.85</v>
      </c>
      <c r="I34" s="35">
        <v>315301.65999999997</v>
      </c>
      <c r="J34" s="35">
        <v>7681.6</v>
      </c>
      <c r="K34" s="35"/>
      <c r="L34" s="35">
        <v>275896.64</v>
      </c>
      <c r="M34" s="35">
        <v>2975</v>
      </c>
      <c r="N34" s="35">
        <v>36900</v>
      </c>
      <c r="O34" s="35"/>
      <c r="P34" s="35">
        <v>658.62</v>
      </c>
      <c r="Q34" s="35"/>
      <c r="R34" s="35"/>
      <c r="S34" s="35"/>
      <c r="T34" s="35"/>
      <c r="U34" s="35"/>
      <c r="V34" s="35"/>
      <c r="W34" s="35">
        <f t="shared" si="3"/>
        <v>2010236.9400000004</v>
      </c>
      <c r="X34" s="35"/>
      <c r="Y34" s="35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5" t="e">
        <f>'березень 2025'!#REF!</f>
        <v>#REF!</v>
      </c>
      <c r="D35" s="35">
        <v>1430393.07</v>
      </c>
      <c r="E35" s="35">
        <v>318750.65999999997</v>
      </c>
      <c r="F35" s="35">
        <v>3114.5</v>
      </c>
      <c r="G35" s="35">
        <v>6766.13</v>
      </c>
      <c r="H35" s="35">
        <v>54149.02</v>
      </c>
      <c r="I35" s="35">
        <v>356317.19</v>
      </c>
      <c r="J35" s="35">
        <v>8822.02</v>
      </c>
      <c r="K35" s="35">
        <v>600</v>
      </c>
      <c r="L35" s="35">
        <v>582419.80000000005</v>
      </c>
      <c r="M35" s="35">
        <v>13299</v>
      </c>
      <c r="N35" s="35">
        <v>50084.97</v>
      </c>
      <c r="O35" s="35"/>
      <c r="P35" s="35">
        <v>1317.24</v>
      </c>
      <c r="Q35" s="35"/>
      <c r="R35" s="35"/>
      <c r="S35" s="35"/>
      <c r="T35" s="35"/>
      <c r="U35" s="35"/>
      <c r="V35" s="35"/>
      <c r="W35" s="35">
        <f t="shared" si="3"/>
        <v>2826033.6</v>
      </c>
      <c r="X35" s="35"/>
      <c r="Y35" s="35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5" t="e">
        <f>'березень 2025'!#REF!</f>
        <v>#REF!</v>
      </c>
      <c r="D36" s="35">
        <v>419266.23</v>
      </c>
      <c r="E36" s="35">
        <v>96307.39</v>
      </c>
      <c r="F36" s="35">
        <v>1339.8</v>
      </c>
      <c r="G36" s="35">
        <v>2726.43</v>
      </c>
      <c r="H36" s="35">
        <v>13851.81</v>
      </c>
      <c r="I36" s="35">
        <v>101401.56</v>
      </c>
      <c r="J36" s="35">
        <v>6625.78</v>
      </c>
      <c r="K36" s="35"/>
      <c r="L36" s="35"/>
      <c r="M36" s="35">
        <v>1020</v>
      </c>
      <c r="N36" s="35">
        <v>39268.519999999997</v>
      </c>
      <c r="O36" s="35">
        <v>39215.980000000003</v>
      </c>
      <c r="P36" s="35"/>
      <c r="Q36" s="35"/>
      <c r="R36" s="35">
        <v>261.85000000000002</v>
      </c>
      <c r="S36" s="35"/>
      <c r="T36" s="35"/>
      <c r="U36" s="35"/>
      <c r="V36" s="35"/>
      <c r="W36" s="35">
        <f t="shared" si="3"/>
        <v>721285.35</v>
      </c>
      <c r="X36" s="35"/>
      <c r="Y36" s="35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5" t="e">
        <f>'березень 2025'!#REF!</f>
        <v>#REF!</v>
      </c>
      <c r="D37" s="35">
        <v>329360.73</v>
      </c>
      <c r="E37" s="35">
        <v>77860.08</v>
      </c>
      <c r="F37" s="35">
        <v>1339.8</v>
      </c>
      <c r="G37" s="35">
        <v>2322.46</v>
      </c>
      <c r="H37" s="35">
        <v>17500.080000000002</v>
      </c>
      <c r="I37" s="35">
        <v>51807.16</v>
      </c>
      <c r="J37" s="35">
        <v>4451.55</v>
      </c>
      <c r="K37" s="35"/>
      <c r="L37" s="35"/>
      <c r="M37" s="35">
        <v>765</v>
      </c>
      <c r="N37" s="35">
        <v>12778.48</v>
      </c>
      <c r="O37" s="35">
        <v>40602.07</v>
      </c>
      <c r="P37" s="35"/>
      <c r="Q37" s="35"/>
      <c r="R37" s="35">
        <v>261.85000000000002</v>
      </c>
      <c r="S37" s="35"/>
      <c r="T37" s="35"/>
      <c r="U37" s="35"/>
      <c r="V37" s="35"/>
      <c r="W37" s="35">
        <f t="shared" si="3"/>
        <v>539049.26</v>
      </c>
      <c r="X37" s="35"/>
      <c r="Y37" s="35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5" t="e">
        <f>'березень 2025'!#REF!</f>
        <v>#REF!</v>
      </c>
      <c r="D38" s="35">
        <v>404212.4</v>
      </c>
      <c r="E38" s="35">
        <v>91016.62</v>
      </c>
      <c r="F38" s="35">
        <v>669.9</v>
      </c>
      <c r="G38" s="35">
        <v>206.51</v>
      </c>
      <c r="H38" s="35"/>
      <c r="I38" s="35"/>
      <c r="J38" s="35">
        <v>4445.09</v>
      </c>
      <c r="K38" s="35"/>
      <c r="L38" s="35"/>
      <c r="M38" s="35">
        <v>85</v>
      </c>
      <c r="N38" s="35">
        <v>27966.11</v>
      </c>
      <c r="O38" s="35">
        <v>10877.09</v>
      </c>
      <c r="P38" s="35"/>
      <c r="Q38" s="35"/>
      <c r="R38" s="35">
        <v>261.86</v>
      </c>
      <c r="S38" s="35"/>
      <c r="T38" s="35"/>
      <c r="U38" s="35"/>
      <c r="V38" s="35"/>
      <c r="W38" s="35">
        <f t="shared" si="3"/>
        <v>539740.58000000007</v>
      </c>
      <c r="X38" s="35"/>
      <c r="Y38" s="35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5" t="e">
        <f>'березень 2025'!#REF!</f>
        <v>#REF!</v>
      </c>
      <c r="D39" s="35">
        <v>749838.64</v>
      </c>
      <c r="E39" s="35">
        <v>170768.65</v>
      </c>
      <c r="F39" s="35">
        <v>3114.5</v>
      </c>
      <c r="G39" s="35">
        <v>4746.28</v>
      </c>
      <c r="H39" s="35">
        <v>20550.93</v>
      </c>
      <c r="I39" s="35">
        <v>108653.48</v>
      </c>
      <c r="J39" s="35">
        <v>11176.44</v>
      </c>
      <c r="K39" s="35"/>
      <c r="L39" s="35"/>
      <c r="M39" s="35">
        <v>2387</v>
      </c>
      <c r="N39" s="35">
        <v>30790.77</v>
      </c>
      <c r="O39" s="35">
        <v>91850.58</v>
      </c>
      <c r="P39" s="35">
        <v>1027.45</v>
      </c>
      <c r="Q39" s="35"/>
      <c r="R39" s="35">
        <v>261.86</v>
      </c>
      <c r="S39" s="35"/>
      <c r="T39" s="35"/>
      <c r="U39" s="35"/>
      <c r="V39" s="35"/>
      <c r="W39" s="35">
        <f t="shared" si="3"/>
        <v>1195166.5800000003</v>
      </c>
      <c r="X39" s="35"/>
      <c r="Y39" s="35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5" t="e">
        <f>'березень 2025'!#REF!</f>
        <v>#REF!</v>
      </c>
      <c r="D40" s="35">
        <v>699086.66</v>
      </c>
      <c r="E40" s="35">
        <v>157378.96</v>
      </c>
      <c r="F40" s="35">
        <v>2009.7</v>
      </c>
      <c r="G40" s="35">
        <v>4746.28</v>
      </c>
      <c r="H40" s="35">
        <v>45085.45</v>
      </c>
      <c r="I40" s="35">
        <v>236095.57</v>
      </c>
      <c r="J40" s="35">
        <v>10689.31</v>
      </c>
      <c r="K40" s="35"/>
      <c r="L40" s="35"/>
      <c r="M40" s="35">
        <v>2762.5</v>
      </c>
      <c r="N40" s="35">
        <v>18180.37</v>
      </c>
      <c r="O40" s="35">
        <v>65568.03</v>
      </c>
      <c r="P40" s="35">
        <v>987.93</v>
      </c>
      <c r="Q40" s="35"/>
      <c r="R40" s="35">
        <v>261.86</v>
      </c>
      <c r="S40" s="35"/>
      <c r="T40" s="35"/>
      <c r="U40" s="35"/>
      <c r="V40" s="35"/>
      <c r="W40" s="35">
        <f t="shared" si="3"/>
        <v>1242852.6200000001</v>
      </c>
      <c r="X40" s="35"/>
      <c r="Y40" s="35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5" t="e">
        <f>'березень 2025'!#REF!</f>
        <v>#REF!</v>
      </c>
      <c r="D41" s="35">
        <v>564029.35</v>
      </c>
      <c r="E41" s="35">
        <v>127822.59</v>
      </c>
      <c r="F41" s="35">
        <v>3114.5</v>
      </c>
      <c r="G41" s="35">
        <v>4746.28</v>
      </c>
      <c r="H41" s="35">
        <v>45085.45</v>
      </c>
      <c r="I41" s="35">
        <v>236095.57</v>
      </c>
      <c r="J41" s="35">
        <v>8204.25</v>
      </c>
      <c r="K41" s="35"/>
      <c r="L41" s="35">
        <v>495058.51</v>
      </c>
      <c r="M41" s="35">
        <v>3660.06</v>
      </c>
      <c r="N41" s="35">
        <v>20677.759999999998</v>
      </c>
      <c r="O41" s="35"/>
      <c r="P41" s="35">
        <v>1931.95</v>
      </c>
      <c r="Q41" s="35"/>
      <c r="R41" s="35"/>
      <c r="S41" s="35"/>
      <c r="T41" s="35"/>
      <c r="U41" s="35"/>
      <c r="V41" s="35"/>
      <c r="W41" s="35">
        <f t="shared" si="3"/>
        <v>1510426.27</v>
      </c>
      <c r="X41" s="35"/>
      <c r="Y41" s="35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5" t="e">
        <f>'березень 2025'!#REF!</f>
        <v>#REF!</v>
      </c>
      <c r="D42" s="35">
        <v>942078.02</v>
      </c>
      <c r="E42" s="35">
        <v>223859.08</v>
      </c>
      <c r="F42" s="35">
        <v>2009.7</v>
      </c>
      <c r="G42" s="35">
        <v>6766.13</v>
      </c>
      <c r="H42" s="35"/>
      <c r="I42" s="35"/>
      <c r="J42" s="35">
        <v>5749.8</v>
      </c>
      <c r="K42" s="35">
        <v>5500</v>
      </c>
      <c r="L42" s="35"/>
      <c r="M42" s="35">
        <v>7320.14</v>
      </c>
      <c r="N42" s="35">
        <v>41354.61</v>
      </c>
      <c r="O42" s="35"/>
      <c r="P42" s="35">
        <v>7339.22</v>
      </c>
      <c r="Q42" s="35"/>
      <c r="R42" s="35"/>
      <c r="S42" s="35"/>
      <c r="T42" s="35"/>
      <c r="U42" s="35"/>
      <c r="V42" s="35"/>
      <c r="W42" s="35">
        <f t="shared" si="3"/>
        <v>1241976.7</v>
      </c>
      <c r="X42" s="35"/>
      <c r="Y42" s="35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5" t="e">
        <f>'березень 2025'!#REF!</f>
        <v>#REF!</v>
      </c>
      <c r="D43" s="35">
        <v>1427462.39</v>
      </c>
      <c r="E43" s="35">
        <v>321286.78000000003</v>
      </c>
      <c r="F43" s="35">
        <v>201714.5</v>
      </c>
      <c r="G43" s="35">
        <v>6766.13</v>
      </c>
      <c r="H43" s="35">
        <v>94759.43</v>
      </c>
      <c r="I43" s="35">
        <v>396861.5</v>
      </c>
      <c r="J43" s="35">
        <v>122340.97</v>
      </c>
      <c r="K43" s="35"/>
      <c r="L43" s="35">
        <v>420086.6</v>
      </c>
      <c r="M43" s="35">
        <v>17391</v>
      </c>
      <c r="N43" s="35">
        <v>46989.27</v>
      </c>
      <c r="O43" s="35"/>
      <c r="P43" s="35">
        <v>1975.86</v>
      </c>
      <c r="Q43" s="35"/>
      <c r="R43" s="35"/>
      <c r="S43" s="35"/>
      <c r="T43" s="35"/>
      <c r="U43" s="35"/>
      <c r="V43" s="35"/>
      <c r="W43" s="35">
        <f t="shared" si="3"/>
        <v>3057634.4299999997</v>
      </c>
      <c r="X43" s="35"/>
      <c r="Y43" s="35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5" t="e">
        <f>'березень 2025'!#REF!</f>
        <v>#REF!</v>
      </c>
      <c r="D44" s="35">
        <v>1541331.79</v>
      </c>
      <c r="E44" s="35">
        <v>341692.7</v>
      </c>
      <c r="F44" s="35">
        <v>3114.5</v>
      </c>
      <c r="G44" s="35">
        <v>6766.13</v>
      </c>
      <c r="H44" s="35">
        <v>41555.46</v>
      </c>
      <c r="I44" s="35">
        <v>304204.68</v>
      </c>
      <c r="J44" s="35">
        <v>7346.28</v>
      </c>
      <c r="K44" s="35">
        <v>900</v>
      </c>
      <c r="L44" s="35">
        <v>202602.93</v>
      </c>
      <c r="M44" s="35">
        <v>6479</v>
      </c>
      <c r="N44" s="35">
        <v>58382.92</v>
      </c>
      <c r="O44" s="35"/>
      <c r="P44" s="35">
        <v>1317.24</v>
      </c>
      <c r="Q44" s="35"/>
      <c r="R44" s="35"/>
      <c r="S44" s="35"/>
      <c r="T44" s="35"/>
      <c r="U44" s="35"/>
      <c r="V44" s="35"/>
      <c r="W44" s="35">
        <f t="shared" si="3"/>
        <v>2515693.63</v>
      </c>
      <c r="X44" s="35"/>
      <c r="Y44" s="35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5" t="e">
        <f>'березень 2025'!#REF!</f>
        <v>#REF!</v>
      </c>
      <c r="D45" s="35">
        <v>239931.26</v>
      </c>
      <c r="E45" s="35">
        <v>46719.91</v>
      </c>
      <c r="F45" s="35">
        <v>267.95999999999998</v>
      </c>
      <c r="G45" s="35"/>
      <c r="H45" s="35">
        <v>4871.91</v>
      </c>
      <c r="I45" s="35">
        <v>3509.6</v>
      </c>
      <c r="J45" s="35">
        <v>1624.89</v>
      </c>
      <c r="K45" s="35"/>
      <c r="L45" s="35"/>
      <c r="M45" s="35"/>
      <c r="N45" s="35">
        <v>23790.03</v>
      </c>
      <c r="O45" s="35"/>
      <c r="P45" s="35"/>
      <c r="Q45" s="35"/>
      <c r="R45" s="35">
        <v>4560.12</v>
      </c>
      <c r="S45" s="35"/>
      <c r="T45" s="35"/>
      <c r="U45" s="35"/>
      <c r="V45" s="35"/>
      <c r="W45" s="35">
        <f t="shared" si="3"/>
        <v>325275.68000000005</v>
      </c>
      <c r="X45" s="35"/>
      <c r="Y45" s="35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5" t="e">
        <f>'березень 2025'!#REF!</f>
        <v>#REF!</v>
      </c>
      <c r="D46" s="35">
        <v>751597.66</v>
      </c>
      <c r="E46" s="35">
        <v>162916.63</v>
      </c>
      <c r="F46" s="35">
        <v>77364.5</v>
      </c>
      <c r="G46" s="35">
        <v>3876.37</v>
      </c>
      <c r="H46" s="35">
        <v>41288.03</v>
      </c>
      <c r="I46" s="35">
        <v>121647.22</v>
      </c>
      <c r="J46" s="35">
        <v>14497.97</v>
      </c>
      <c r="K46" s="35">
        <v>300</v>
      </c>
      <c r="L46" s="35"/>
      <c r="M46" s="35"/>
      <c r="N46" s="35">
        <v>28703.67</v>
      </c>
      <c r="O46" s="35">
        <v>81613.98</v>
      </c>
      <c r="P46" s="35">
        <v>658.62</v>
      </c>
      <c r="Q46" s="35"/>
      <c r="R46" s="35">
        <v>261.86</v>
      </c>
      <c r="S46" s="35"/>
      <c r="T46" s="35"/>
      <c r="U46" s="35"/>
      <c r="V46" s="35"/>
      <c r="W46" s="35">
        <f t="shared" si="3"/>
        <v>1284726.5100000002</v>
      </c>
      <c r="X46" s="35"/>
      <c r="Y46" s="35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5" t="e">
        <f>'березень 2025'!#REF!</f>
        <v>#REF!</v>
      </c>
      <c r="D47" s="35">
        <v>399889.03</v>
      </c>
      <c r="E47" s="35">
        <v>86776.39</v>
      </c>
      <c r="F47" s="35">
        <v>37094.6</v>
      </c>
      <c r="G47" s="35">
        <v>1742.52</v>
      </c>
      <c r="H47" s="35">
        <v>15012.5</v>
      </c>
      <c r="I47" s="35">
        <v>42573.26</v>
      </c>
      <c r="J47" s="35">
        <v>27776.95</v>
      </c>
      <c r="K47" s="35">
        <v>300</v>
      </c>
      <c r="L47" s="35"/>
      <c r="M47" s="35">
        <v>986.25</v>
      </c>
      <c r="N47" s="35">
        <v>27727.18</v>
      </c>
      <c r="O47" s="35">
        <v>43140.2</v>
      </c>
      <c r="P47" s="35"/>
      <c r="Q47" s="35"/>
      <c r="R47" s="35">
        <v>261.86</v>
      </c>
      <c r="S47" s="35"/>
      <c r="T47" s="35"/>
      <c r="U47" s="35"/>
      <c r="V47" s="35"/>
      <c r="W47" s="35">
        <f t="shared" si="3"/>
        <v>683280.74</v>
      </c>
      <c r="X47" s="35"/>
      <c r="Y47" s="35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5" t="e">
        <f>'березень 2025'!#REF!</f>
        <v>#REF!</v>
      </c>
      <c r="D48" s="35">
        <v>317166.09000000003</v>
      </c>
      <c r="E48" s="35">
        <v>74203.58</v>
      </c>
      <c r="F48" s="35">
        <v>669.9</v>
      </c>
      <c r="G48" s="35">
        <v>1008.99</v>
      </c>
      <c r="H48" s="35"/>
      <c r="I48" s="35"/>
      <c r="J48" s="35">
        <v>10364.27</v>
      </c>
      <c r="K48" s="35"/>
      <c r="L48" s="35"/>
      <c r="M48" s="35">
        <v>197.25</v>
      </c>
      <c r="N48" s="35">
        <v>11116.35</v>
      </c>
      <c r="O48" s="35"/>
      <c r="P48" s="35"/>
      <c r="Q48" s="35"/>
      <c r="R48" s="35">
        <v>261.86</v>
      </c>
      <c r="S48" s="35"/>
      <c r="T48" s="35"/>
      <c r="U48" s="35"/>
      <c r="V48" s="35"/>
      <c r="W48" s="35">
        <f t="shared" si="3"/>
        <v>414988.29000000004</v>
      </c>
      <c r="X48" s="35"/>
      <c r="Y48" s="35" t="e">
        <f t="shared" si="4"/>
        <v>#REF!</v>
      </c>
    </row>
    <row r="49" spans="1:26" ht="13.5" customHeight="1" x14ac:dyDescent="0.3">
      <c r="A49" s="8"/>
      <c r="B49" s="9" t="s">
        <v>66</v>
      </c>
      <c r="C49" s="36" t="e">
        <f t="shared" ref="C49:W49" si="5">SUM(C31:C48)</f>
        <v>#REF!</v>
      </c>
      <c r="D49" s="36">
        <f t="shared" si="5"/>
        <v>13400676.080000002</v>
      </c>
      <c r="E49" s="36">
        <f t="shared" si="5"/>
        <v>3015684.1100000003</v>
      </c>
      <c r="F49" s="36">
        <f t="shared" si="5"/>
        <v>401272.66000000003</v>
      </c>
      <c r="G49" s="36">
        <f t="shared" si="5"/>
        <v>66964.01999999999</v>
      </c>
      <c r="H49" s="36">
        <f t="shared" si="5"/>
        <v>518900.43000000005</v>
      </c>
      <c r="I49" s="36">
        <f t="shared" si="5"/>
        <v>2473630.6700000004</v>
      </c>
      <c r="J49" s="36">
        <f t="shared" si="5"/>
        <v>480990.17</v>
      </c>
      <c r="K49" s="36">
        <f t="shared" si="5"/>
        <v>7600</v>
      </c>
      <c r="L49" s="36">
        <f t="shared" si="5"/>
        <v>1976064.4800000002</v>
      </c>
      <c r="M49" s="36">
        <f t="shared" si="5"/>
        <v>73451.199999999997</v>
      </c>
      <c r="N49" s="36">
        <f t="shared" si="5"/>
        <v>597712.99000000011</v>
      </c>
      <c r="O49" s="36">
        <f t="shared" si="5"/>
        <v>590924.65</v>
      </c>
      <c r="P49" s="36">
        <f t="shared" si="5"/>
        <v>28997.230000000003</v>
      </c>
      <c r="Q49" s="36">
        <f t="shared" si="5"/>
        <v>0</v>
      </c>
      <c r="R49" s="36">
        <f t="shared" si="5"/>
        <v>7440.53</v>
      </c>
      <c r="S49" s="36">
        <f t="shared" si="5"/>
        <v>0</v>
      </c>
      <c r="T49" s="36">
        <f t="shared" si="5"/>
        <v>0</v>
      </c>
      <c r="U49" s="36">
        <f t="shared" si="5"/>
        <v>0</v>
      </c>
      <c r="V49" s="36">
        <f t="shared" si="5"/>
        <v>0</v>
      </c>
      <c r="W49" s="37">
        <f t="shared" si="5"/>
        <v>23640309.219999995</v>
      </c>
      <c r="X49" s="37"/>
      <c r="Y49" s="37" t="e">
        <f>SUM(Y31:Y48)</f>
        <v>#REF!</v>
      </c>
    </row>
    <row r="50" spans="1:26" ht="13.5" customHeight="1" x14ac:dyDescent="0.3">
      <c r="B50" s="6" t="s">
        <v>67</v>
      </c>
      <c r="C50" s="33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3.5" customHeight="1" x14ac:dyDescent="0.3">
      <c r="A51" s="4">
        <v>1</v>
      </c>
      <c r="B51" s="4" t="s">
        <v>68</v>
      </c>
      <c r="C51" s="35" t="e">
        <f>'березень 2025'!#REF!</f>
        <v>#REF!</v>
      </c>
      <c r="D51" s="35">
        <v>194531.77</v>
      </c>
      <c r="E51" s="35">
        <v>46743.53</v>
      </c>
      <c r="F51" s="35">
        <v>847.53</v>
      </c>
      <c r="G51" s="35"/>
      <c r="H51" s="35"/>
      <c r="I51" s="35"/>
      <c r="J51" s="35">
        <v>528.30999999999995</v>
      </c>
      <c r="K51" s="35"/>
      <c r="L51" s="35">
        <v>129197.19</v>
      </c>
      <c r="M51" s="35">
        <v>42.5</v>
      </c>
      <c r="N51" s="35">
        <v>727.18</v>
      </c>
      <c r="O51" s="35"/>
      <c r="P51" s="35"/>
      <c r="Q51" s="35"/>
      <c r="R51" s="35"/>
      <c r="S51" s="35"/>
      <c r="T51" s="35"/>
      <c r="U51" s="35"/>
      <c r="V51" s="35"/>
      <c r="W51" s="35">
        <f t="shared" ref="W51:W53" si="6">SUM(D51:V51)</f>
        <v>372618.00999999995</v>
      </c>
      <c r="X51" s="35"/>
      <c r="Y51" s="35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5">
        <f>'березень 2025'!Y9</f>
        <v>889424.16999999993</v>
      </c>
      <c r="D52" s="35">
        <v>147285.91</v>
      </c>
      <c r="E52" s="35">
        <v>32649.62</v>
      </c>
      <c r="F52" s="35">
        <v>847.53</v>
      </c>
      <c r="G52" s="35"/>
      <c r="H52" s="35"/>
      <c r="I52" s="35"/>
      <c r="J52" s="35">
        <v>743.9</v>
      </c>
      <c r="K52" s="35"/>
      <c r="L52" s="35">
        <v>104585.01</v>
      </c>
      <c r="M52" s="35">
        <v>722.5</v>
      </c>
      <c r="N52" s="35">
        <v>4518.8900000000003</v>
      </c>
      <c r="O52" s="35"/>
      <c r="P52" s="35">
        <v>57.08</v>
      </c>
      <c r="Q52" s="35"/>
      <c r="R52" s="35"/>
      <c r="S52" s="35"/>
      <c r="T52" s="35"/>
      <c r="U52" s="35"/>
      <c r="V52" s="35"/>
      <c r="W52" s="35">
        <f t="shared" si="6"/>
        <v>291410.44</v>
      </c>
      <c r="X52" s="35"/>
      <c r="Y52" s="35">
        <f t="shared" si="7"/>
        <v>1180834.6099999999</v>
      </c>
    </row>
    <row r="53" spans="1:26" ht="13.5" customHeight="1" x14ac:dyDescent="0.3">
      <c r="A53" s="4">
        <v>3</v>
      </c>
      <c r="B53" s="4" t="s">
        <v>70</v>
      </c>
      <c r="C53" s="35" t="e">
        <f>'березень 2025'!#REF!</f>
        <v>#REF!</v>
      </c>
      <c r="D53" s="38">
        <v>159805.24</v>
      </c>
      <c r="E53" s="38">
        <v>34236.699999999997</v>
      </c>
      <c r="F53" s="35">
        <v>733.53</v>
      </c>
      <c r="G53" s="35"/>
      <c r="H53" s="35"/>
      <c r="I53" s="35"/>
      <c r="J53" s="38">
        <v>566.29999999999995</v>
      </c>
      <c r="K53" s="35"/>
      <c r="L53" s="35"/>
      <c r="M53" s="35"/>
      <c r="N53" s="35">
        <v>2804.83</v>
      </c>
      <c r="O53" s="35"/>
      <c r="P53" s="35"/>
      <c r="Q53" s="35"/>
      <c r="R53" s="35">
        <v>2384.41</v>
      </c>
      <c r="S53" s="35"/>
      <c r="T53" s="35"/>
      <c r="U53" s="35"/>
      <c r="V53" s="35"/>
      <c r="W53" s="35">
        <f t="shared" si="6"/>
        <v>200531.00999999998</v>
      </c>
      <c r="X53" s="35"/>
      <c r="Y53" s="35" t="e">
        <f t="shared" si="7"/>
        <v>#REF!</v>
      </c>
    </row>
    <row r="54" spans="1:26" ht="13.5" customHeight="1" x14ac:dyDescent="0.3">
      <c r="A54" s="8"/>
      <c r="B54" s="9" t="s">
        <v>71</v>
      </c>
      <c r="C54" s="36" t="e">
        <f t="shared" ref="C54:W54" si="8">SUM(C51:C53)</f>
        <v>#REF!</v>
      </c>
      <c r="D54" s="36">
        <f t="shared" si="8"/>
        <v>501622.92</v>
      </c>
      <c r="E54" s="36">
        <f t="shared" si="8"/>
        <v>113629.84999999999</v>
      </c>
      <c r="F54" s="36">
        <f t="shared" si="8"/>
        <v>2428.59</v>
      </c>
      <c r="G54" s="36">
        <f t="shared" si="8"/>
        <v>0</v>
      </c>
      <c r="H54" s="36">
        <f t="shared" si="8"/>
        <v>0</v>
      </c>
      <c r="I54" s="36">
        <f t="shared" si="8"/>
        <v>0</v>
      </c>
      <c r="J54" s="36">
        <f t="shared" si="8"/>
        <v>1838.51</v>
      </c>
      <c r="K54" s="36">
        <f t="shared" si="8"/>
        <v>0</v>
      </c>
      <c r="L54" s="36">
        <f t="shared" si="8"/>
        <v>233782.2</v>
      </c>
      <c r="M54" s="36">
        <f t="shared" si="8"/>
        <v>765</v>
      </c>
      <c r="N54" s="36">
        <f t="shared" si="8"/>
        <v>8050.9000000000005</v>
      </c>
      <c r="O54" s="36">
        <f t="shared" si="8"/>
        <v>0</v>
      </c>
      <c r="P54" s="36">
        <f t="shared" si="8"/>
        <v>57.08</v>
      </c>
      <c r="Q54" s="36">
        <f t="shared" si="8"/>
        <v>0</v>
      </c>
      <c r="R54" s="36">
        <f t="shared" si="8"/>
        <v>2384.41</v>
      </c>
      <c r="S54" s="36">
        <f t="shared" si="8"/>
        <v>0</v>
      </c>
      <c r="T54" s="36">
        <f t="shared" si="8"/>
        <v>0</v>
      </c>
      <c r="U54" s="36">
        <f t="shared" si="8"/>
        <v>0</v>
      </c>
      <c r="V54" s="36">
        <f t="shared" si="8"/>
        <v>0</v>
      </c>
      <c r="W54" s="37">
        <f t="shared" si="8"/>
        <v>864559.46</v>
      </c>
      <c r="X54" s="37"/>
      <c r="Y54" s="37" t="e">
        <f>SUM(Y51:Y53)</f>
        <v>#REF!</v>
      </c>
    </row>
    <row r="55" spans="1:26" ht="13.5" customHeight="1" x14ac:dyDescent="0.3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6" ht="13.5" customHeight="1" x14ac:dyDescent="0.3">
      <c r="A56" s="8"/>
      <c r="B56" s="16" t="s">
        <v>72</v>
      </c>
      <c r="C56" s="39" t="e">
        <f>'березень 2025'!#REF!</f>
        <v>#REF!</v>
      </c>
      <c r="D56" s="40">
        <v>99327.37</v>
      </c>
      <c r="E56" s="40">
        <v>23644.12</v>
      </c>
      <c r="F56" s="41">
        <v>1743.77</v>
      </c>
      <c r="G56" s="37"/>
      <c r="H56" s="37"/>
      <c r="I56" s="37"/>
      <c r="J56" s="37">
        <v>279</v>
      </c>
      <c r="K56" s="37"/>
      <c r="L56" s="40">
        <v>16559.86</v>
      </c>
      <c r="M56" s="40">
        <v>272.8</v>
      </c>
      <c r="N56" s="40">
        <v>1662.12</v>
      </c>
      <c r="O56" s="37"/>
      <c r="P56" s="37"/>
      <c r="Q56" s="37"/>
      <c r="R56" s="37"/>
      <c r="S56" s="37"/>
      <c r="T56" s="37"/>
      <c r="U56" s="37"/>
      <c r="V56" s="37"/>
      <c r="W56" s="37">
        <f>SUM(D56:V56)</f>
        <v>143489.03999999998</v>
      </c>
      <c r="X56" s="37"/>
      <c r="Y56" s="37" t="e">
        <f>C56+W56</f>
        <v>#REF!</v>
      </c>
    </row>
    <row r="57" spans="1:26" ht="13.5" customHeight="1" x14ac:dyDescent="0.3">
      <c r="B57" s="18"/>
      <c r="C57" s="42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6" ht="13.5" customHeight="1" x14ac:dyDescent="0.3">
      <c r="A58" s="8"/>
      <c r="B58" s="16" t="s">
        <v>73</v>
      </c>
      <c r="C58" s="39" t="e">
        <f>'березень 2025'!#REF!</f>
        <v>#REF!</v>
      </c>
      <c r="D58" s="37">
        <v>305321.52</v>
      </c>
      <c r="E58" s="37">
        <v>63606.75</v>
      </c>
      <c r="F58" s="41">
        <v>66825</v>
      </c>
      <c r="G58" s="37">
        <f>114+1282.93</f>
        <v>1396.93</v>
      </c>
      <c r="H58" s="37"/>
      <c r="I58" s="37"/>
      <c r="J58" s="37">
        <v>500.8</v>
      </c>
      <c r="K58" s="37">
        <v>6600</v>
      </c>
      <c r="L58" s="37">
        <v>214998.93</v>
      </c>
      <c r="M58" s="40">
        <v>-134.41</v>
      </c>
      <c r="N58" s="40">
        <v>14782.48</v>
      </c>
      <c r="O58" s="37"/>
      <c r="P58" s="37"/>
      <c r="Q58" s="37"/>
      <c r="R58" s="37"/>
      <c r="S58" s="37"/>
      <c r="T58" s="37"/>
      <c r="U58" s="37"/>
      <c r="V58" s="37"/>
      <c r="W58" s="37">
        <f>SUM(D58:V58)</f>
        <v>673897.99999999988</v>
      </c>
      <c r="X58" s="37"/>
      <c r="Y58" s="37" t="e">
        <f>C58+W58</f>
        <v>#REF!</v>
      </c>
    </row>
    <row r="59" spans="1:26" ht="13.5" customHeight="1" x14ac:dyDescent="0.3">
      <c r="B59" s="18"/>
      <c r="C59" s="42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6" ht="13.5" customHeight="1" x14ac:dyDescent="0.3">
      <c r="A60" s="8"/>
      <c r="B60" s="16" t="s">
        <v>74</v>
      </c>
      <c r="C60" s="39" t="e">
        <f>'березень 2025'!#REF!</f>
        <v>#REF!</v>
      </c>
      <c r="D60" s="40">
        <v>129104.13</v>
      </c>
      <c r="E60" s="40">
        <v>28402.91</v>
      </c>
      <c r="F60" s="37"/>
      <c r="G60" s="37"/>
      <c r="H60" s="37"/>
      <c r="I60" s="37"/>
      <c r="J60" s="37"/>
      <c r="K60" s="37">
        <v>300</v>
      </c>
      <c r="L60" s="40">
        <v>11649.56</v>
      </c>
      <c r="M60" s="37"/>
      <c r="N60" s="40"/>
      <c r="O60" s="37"/>
      <c r="P60" s="37"/>
      <c r="Q60" s="37"/>
      <c r="R60" s="37"/>
      <c r="S60" s="37"/>
      <c r="T60" s="37"/>
      <c r="U60" s="37"/>
      <c r="V60" s="37"/>
      <c r="W60" s="37">
        <f>SUM(D60:V60)</f>
        <v>169456.6</v>
      </c>
      <c r="X60" s="37"/>
      <c r="Y60" s="37" t="e">
        <f>C60+W60</f>
        <v>#REF!</v>
      </c>
    </row>
    <row r="61" spans="1:26" ht="13.5" customHeight="1" x14ac:dyDescent="0.3"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6" ht="13.5" customHeight="1" x14ac:dyDescent="0.3">
      <c r="A62" s="19"/>
      <c r="B62" s="20" t="s">
        <v>75</v>
      </c>
      <c r="C62" s="43" t="s">
        <v>25</v>
      </c>
      <c r="D62" s="44">
        <f t="shared" ref="D62:W62" si="9">D29+D49+D54+D56+D58+D60</f>
        <v>20427024.390000004</v>
      </c>
      <c r="E62" s="44">
        <f t="shared" si="9"/>
        <v>4586424.99</v>
      </c>
      <c r="F62" s="44">
        <f t="shared" si="9"/>
        <v>503738.46000000008</v>
      </c>
      <c r="G62" s="44">
        <f t="shared" si="9"/>
        <v>95283.039999999979</v>
      </c>
      <c r="H62" s="44">
        <f t="shared" si="9"/>
        <v>1913486.73</v>
      </c>
      <c r="I62" s="44">
        <f t="shared" si="9"/>
        <v>2473630.6700000004</v>
      </c>
      <c r="J62" s="44">
        <f t="shared" si="9"/>
        <v>529998.39</v>
      </c>
      <c r="K62" s="44">
        <f t="shared" si="9"/>
        <v>15100</v>
      </c>
      <c r="L62" s="44">
        <f t="shared" si="9"/>
        <v>4311707.66</v>
      </c>
      <c r="M62" s="44">
        <f t="shared" si="9"/>
        <v>136551.24999999997</v>
      </c>
      <c r="N62" s="44">
        <f t="shared" si="9"/>
        <v>1298318.58</v>
      </c>
      <c r="O62" s="44">
        <f t="shared" si="9"/>
        <v>933085.94000000006</v>
      </c>
      <c r="P62" s="44">
        <f t="shared" si="9"/>
        <v>79597.38</v>
      </c>
      <c r="Q62" s="44">
        <f t="shared" si="9"/>
        <v>0</v>
      </c>
      <c r="R62" s="44">
        <f t="shared" si="9"/>
        <v>13761.9</v>
      </c>
      <c r="S62" s="44">
        <f t="shared" si="9"/>
        <v>0</v>
      </c>
      <c r="T62" s="44">
        <f t="shared" si="9"/>
        <v>0</v>
      </c>
      <c r="U62" s="44">
        <f t="shared" si="9"/>
        <v>0</v>
      </c>
      <c r="V62" s="44">
        <f t="shared" si="9"/>
        <v>0</v>
      </c>
      <c r="W62" s="44">
        <f t="shared" si="9"/>
        <v>37317709.379999995</v>
      </c>
      <c r="X62" s="44"/>
      <c r="Y62" s="45" t="s">
        <v>25</v>
      </c>
    </row>
    <row r="63" spans="1:26" ht="13.5" customHeight="1" x14ac:dyDescent="0.3"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6" ht="13.5" customHeight="1" x14ac:dyDescent="0.3">
      <c r="A64" s="24"/>
      <c r="B64" s="24" t="s">
        <v>76</v>
      </c>
      <c r="C64" s="46" t="e">
        <f>C29+C49+C54+C56+C58+C60</f>
        <v>#REF!</v>
      </c>
      <c r="D64" s="46" t="e">
        <f t="shared" ref="D64:V64" si="10">D8+D62</f>
        <v>#REF!</v>
      </c>
      <c r="E64" s="46" t="e">
        <f t="shared" si="10"/>
        <v>#REF!</v>
      </c>
      <c r="F64" s="46" t="e">
        <f t="shared" si="10"/>
        <v>#REF!</v>
      </c>
      <c r="G64" s="46" t="e">
        <f t="shared" si="10"/>
        <v>#REF!</v>
      </c>
      <c r="H64" s="46" t="e">
        <f t="shared" si="10"/>
        <v>#REF!</v>
      </c>
      <c r="I64" s="46" t="e">
        <f t="shared" si="10"/>
        <v>#REF!</v>
      </c>
      <c r="J64" s="46" t="e">
        <f t="shared" si="10"/>
        <v>#REF!</v>
      </c>
      <c r="K64" s="46" t="e">
        <f t="shared" si="10"/>
        <v>#REF!</v>
      </c>
      <c r="L64" s="46" t="e">
        <f t="shared" si="10"/>
        <v>#REF!</v>
      </c>
      <c r="M64" s="46" t="e">
        <f t="shared" si="10"/>
        <v>#REF!</v>
      </c>
      <c r="N64" s="46" t="e">
        <f t="shared" si="10"/>
        <v>#REF!</v>
      </c>
      <c r="O64" s="46" t="e">
        <f t="shared" si="10"/>
        <v>#REF!</v>
      </c>
      <c r="P64" s="46" t="e">
        <f t="shared" si="10"/>
        <v>#REF!</v>
      </c>
      <c r="Q64" s="46" t="e">
        <f t="shared" si="10"/>
        <v>#REF!</v>
      </c>
      <c r="R64" s="46" t="e">
        <f t="shared" si="10"/>
        <v>#REF!</v>
      </c>
      <c r="S64" s="46" t="e">
        <f t="shared" si="10"/>
        <v>#REF!</v>
      </c>
      <c r="T64" s="46" t="e">
        <f t="shared" si="10"/>
        <v>#REF!</v>
      </c>
      <c r="U64" s="46" t="e">
        <f t="shared" si="10"/>
        <v>#REF!</v>
      </c>
      <c r="V64" s="46" t="e">
        <f t="shared" si="10"/>
        <v>#REF!</v>
      </c>
      <c r="W64" s="47" t="s">
        <v>25</v>
      </c>
      <c r="X64" s="46"/>
      <c r="Y64" s="46" t="e">
        <f>Y29+Y49+Y54+Y56+Y58+Y60</f>
        <v>#REF!</v>
      </c>
      <c r="Z64" s="24"/>
    </row>
    <row r="65" spans="1:26" ht="13.5" customHeight="1" x14ac:dyDescent="0.3"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6" ht="13.5" customHeight="1" x14ac:dyDescent="0.3">
      <c r="A66" s="14"/>
      <c r="B66" s="26" t="s">
        <v>77</v>
      </c>
      <c r="C66" s="48" t="e">
        <f>'березень 2025'!#REF!</f>
        <v>#REF!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>
        <v>3620</v>
      </c>
      <c r="R66" s="37"/>
      <c r="S66" s="37"/>
      <c r="T66" s="37"/>
      <c r="U66" s="37"/>
      <c r="V66" s="37"/>
      <c r="W66" s="37">
        <f>SUM(D66:V66)</f>
        <v>3620</v>
      </c>
      <c r="X66" s="37"/>
      <c r="Y66" s="37" t="e">
        <f>C66+W66</f>
        <v>#REF!</v>
      </c>
    </row>
    <row r="67" spans="1:26" ht="13.5" customHeight="1" x14ac:dyDescent="0.3">
      <c r="B67" s="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6" ht="13.5" customHeight="1" x14ac:dyDescent="0.3">
      <c r="B68" s="3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7"/>
      <c r="X68" s="35"/>
      <c r="Y68" s="35"/>
    </row>
    <row r="69" spans="1:26" ht="13.5" customHeight="1" x14ac:dyDescent="0.3">
      <c r="A69" s="28"/>
      <c r="B69" s="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7"/>
      <c r="X69" s="35"/>
      <c r="Y69" s="35"/>
    </row>
    <row r="70" spans="1:26" ht="13.5" customHeight="1" x14ac:dyDescent="0.3">
      <c r="A70" s="3"/>
      <c r="B70" s="3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6" ht="13.5" customHeight="1" x14ac:dyDescent="0.3">
      <c r="A71" s="28"/>
      <c r="B71" s="29"/>
      <c r="C71" s="49"/>
      <c r="D71" s="35"/>
      <c r="E71" s="35"/>
      <c r="F71" s="35"/>
      <c r="G71" s="35"/>
      <c r="H71" s="35"/>
      <c r="I71" s="35"/>
      <c r="J71" s="35"/>
      <c r="K71" s="35"/>
      <c r="L71" s="38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6" ht="13.5" customHeight="1" x14ac:dyDescent="0.3">
      <c r="A72" s="3"/>
      <c r="B72" s="3"/>
      <c r="C72" s="35"/>
      <c r="D72" s="38"/>
      <c r="E72" s="38"/>
      <c r="F72" s="35"/>
      <c r="G72" s="35"/>
      <c r="H72" s="35"/>
      <c r="I72" s="35"/>
      <c r="J72" s="38"/>
      <c r="K72" s="35"/>
      <c r="L72" s="38"/>
      <c r="M72" s="35"/>
      <c r="N72" s="38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6" ht="13.5" customHeight="1" x14ac:dyDescent="0.3">
      <c r="A73" s="30"/>
      <c r="B73" s="3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8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6" ht="13.5" customHeight="1" x14ac:dyDescent="0.3">
      <c r="A74" s="14"/>
      <c r="B74" s="1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6" ht="13.5" customHeigh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6" ht="13.5" customHeight="1" x14ac:dyDescent="0.3">
      <c r="A76" s="14"/>
      <c r="B76" s="1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40"/>
      <c r="N76" s="40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6" ht="13.5" customHeight="1" x14ac:dyDescent="0.3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6" ht="13.5" customHeight="1" x14ac:dyDescent="0.3">
      <c r="A78" s="22"/>
      <c r="B78" s="20"/>
      <c r="C78" s="50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</row>
    <row r="79" spans="1:26" ht="13.5" customHeight="1" x14ac:dyDescent="0.3"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6" ht="13.5" customHeight="1" x14ac:dyDescent="0.3">
      <c r="A80" s="24"/>
      <c r="B80" s="24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7"/>
      <c r="X80" s="46"/>
      <c r="Y80" s="46"/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81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8" si="0">SUM(D10:V10)</f>
        <v>0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'березень 2025'!#REF!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'березень 2025'!#REF!</f>
        <v>#REF!</v>
      </c>
      <c r="D25" s="3"/>
      <c r="E25" s="3"/>
      <c r="J25" s="3"/>
      <c r="L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'березень 2025'!#REF!</f>
        <v>#REF!</v>
      </c>
      <c r="D27" s="3"/>
      <c r="E27" s="3"/>
      <c r="J27" s="3"/>
      <c r="L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'березень 2025'!#REF!</f>
        <v>#REF!</v>
      </c>
      <c r="D28" s="3"/>
      <c r="E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  <c r="H29" s="9">
        <f t="shared" si="2"/>
        <v>0</v>
      </c>
      <c r="I29" s="9">
        <f t="shared" si="2"/>
        <v>0</v>
      </c>
      <c r="J29" s="9">
        <f t="shared" si="2"/>
        <v>0</v>
      </c>
      <c r="K29" s="9">
        <f t="shared" si="2"/>
        <v>0</v>
      </c>
      <c r="L29" s="9">
        <f t="shared" si="2"/>
        <v>0</v>
      </c>
      <c r="M29" s="9">
        <f t="shared" si="2"/>
        <v>0</v>
      </c>
      <c r="N29" s="9">
        <f t="shared" si="2"/>
        <v>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'березень 2025'!#REF!</f>
        <v>#REF!</v>
      </c>
      <c r="J31" s="3"/>
      <c r="O31" s="3"/>
      <c r="W31" s="4">
        <f t="shared" ref="W31:W48" si="3">SUM(D31:V31)</f>
        <v>0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'березень 2025'!#REF!</f>
        <v>#REF!</v>
      </c>
      <c r="J32" s="3"/>
      <c r="O32" s="3"/>
      <c r="W32" s="4">
        <f t="shared" si="3"/>
        <v>0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0</v>
      </c>
      <c r="E49" s="9">
        <f t="shared" si="5"/>
        <v>0</v>
      </c>
      <c r="F49" s="9">
        <f t="shared" si="5"/>
        <v>0</v>
      </c>
      <c r="G49" s="9">
        <f t="shared" si="5"/>
        <v>0</v>
      </c>
      <c r="H49" s="9">
        <f t="shared" si="5"/>
        <v>0</v>
      </c>
      <c r="I49" s="9">
        <f t="shared" si="5"/>
        <v>0</v>
      </c>
      <c r="J49" s="9">
        <f t="shared" si="5"/>
        <v>0</v>
      </c>
      <c r="K49" s="9">
        <f t="shared" si="5"/>
        <v>0</v>
      </c>
      <c r="L49" s="9">
        <f t="shared" si="5"/>
        <v>0</v>
      </c>
      <c r="M49" s="9">
        <f t="shared" si="5"/>
        <v>0</v>
      </c>
      <c r="N49" s="9">
        <f t="shared" si="5"/>
        <v>0</v>
      </c>
      <c r="O49" s="9">
        <f t="shared" si="5"/>
        <v>0</v>
      </c>
      <c r="P49" s="9">
        <f t="shared" si="5"/>
        <v>0</v>
      </c>
      <c r="Q49" s="9">
        <f t="shared" si="5"/>
        <v>0</v>
      </c>
      <c r="R49" s="9">
        <f t="shared" si="5"/>
        <v>0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0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'березень 2025'!#REF!</f>
        <v>#REF!</v>
      </c>
      <c r="J51" s="3"/>
      <c r="W51" s="4">
        <f t="shared" ref="W51:W53" si="6">SUM(D51:V51)</f>
        <v>0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'березень 2025'!Y9</f>
        <v>889424.16999999993</v>
      </c>
      <c r="J52" s="3"/>
      <c r="W52" s="4">
        <f t="shared" si="6"/>
        <v>0</v>
      </c>
      <c r="Y52" s="4">
        <f t="shared" si="7"/>
        <v>889424.16999999993</v>
      </c>
    </row>
    <row r="53" spans="1:26" ht="13.5" customHeight="1" x14ac:dyDescent="0.3">
      <c r="A53" s="4">
        <v>3</v>
      </c>
      <c r="B53" s="4" t="s">
        <v>70</v>
      </c>
      <c r="C53" s="3" t="e">
        <f>'березень 2025'!#REF!</f>
        <v>#REF!</v>
      </c>
      <c r="D53" s="15"/>
      <c r="E53" s="15"/>
      <c r="J53" s="15"/>
      <c r="W53" s="4">
        <f t="shared" si="6"/>
        <v>0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0</v>
      </c>
      <c r="E54" s="9">
        <f t="shared" si="8"/>
        <v>0</v>
      </c>
      <c r="F54" s="9">
        <f t="shared" si="8"/>
        <v>0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0</v>
      </c>
      <c r="K54" s="9">
        <f t="shared" si="8"/>
        <v>0</v>
      </c>
      <c r="L54" s="9">
        <f t="shared" si="8"/>
        <v>0</v>
      </c>
      <c r="M54" s="9">
        <f t="shared" si="8"/>
        <v>0</v>
      </c>
      <c r="N54" s="9">
        <f t="shared" si="8"/>
        <v>0</v>
      </c>
      <c r="O54" s="9">
        <f t="shared" si="8"/>
        <v>0</v>
      </c>
      <c r="P54" s="9">
        <f t="shared" si="8"/>
        <v>0</v>
      </c>
      <c r="Q54" s="9">
        <f t="shared" si="8"/>
        <v>0</v>
      </c>
      <c r="R54" s="9">
        <f t="shared" si="8"/>
        <v>0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0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'березень 2025'!#REF!</f>
        <v>#REF!</v>
      </c>
      <c r="D56" s="17"/>
      <c r="E56" s="17"/>
      <c r="F56" s="14"/>
      <c r="G56" s="14"/>
      <c r="H56" s="14"/>
      <c r="I56" s="14"/>
      <c r="J56" s="14"/>
      <c r="K56" s="14"/>
      <c r="L56" s="14"/>
      <c r="M56" s="14"/>
      <c r="N56" s="17"/>
      <c r="O56" s="14"/>
      <c r="P56" s="14"/>
      <c r="Q56" s="14"/>
      <c r="R56" s="14"/>
      <c r="S56" s="14"/>
      <c r="T56" s="14"/>
      <c r="U56" s="14"/>
      <c r="V56" s="14"/>
      <c r="W56" s="14">
        <f>SUM(D56:V56)</f>
        <v>0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'березень 2025'!#REF!</f>
        <v>#REF!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7"/>
      <c r="O58" s="14"/>
      <c r="P58" s="14"/>
      <c r="Q58" s="14"/>
      <c r="R58" s="14"/>
      <c r="S58" s="14"/>
      <c r="T58" s="14"/>
      <c r="U58" s="14"/>
      <c r="V58" s="14"/>
      <c r="W58" s="14">
        <f>SUM(D58:V58)</f>
        <v>0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'березень 2025'!#REF!</f>
        <v>#REF!</v>
      </c>
      <c r="D60" s="17"/>
      <c r="E60" s="17"/>
      <c r="F60" s="14"/>
      <c r="G60" s="14"/>
      <c r="H60" s="14"/>
      <c r="I60" s="14"/>
      <c r="J60" s="14"/>
      <c r="K60" s="14"/>
      <c r="L60" s="17"/>
      <c r="M60" s="14"/>
      <c r="N60" s="17"/>
      <c r="O60" s="14"/>
      <c r="P60" s="14"/>
      <c r="Q60" s="14"/>
      <c r="R60" s="14"/>
      <c r="S60" s="14"/>
      <c r="T60" s="14"/>
      <c r="U60" s="14"/>
      <c r="V60" s="14"/>
      <c r="W60" s="14">
        <f>SUM(D60:V60)</f>
        <v>0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0</v>
      </c>
      <c r="E62" s="22">
        <f t="shared" si="9"/>
        <v>0</v>
      </c>
      <c r="F62" s="22">
        <f t="shared" si="9"/>
        <v>0</v>
      </c>
      <c r="G62" s="22">
        <f t="shared" si="9"/>
        <v>0</v>
      </c>
      <c r="H62" s="22">
        <f t="shared" si="9"/>
        <v>0</v>
      </c>
      <c r="I62" s="22">
        <f t="shared" si="9"/>
        <v>0</v>
      </c>
      <c r="J62" s="22">
        <f t="shared" si="9"/>
        <v>0</v>
      </c>
      <c r="K62" s="22">
        <f t="shared" si="9"/>
        <v>0</v>
      </c>
      <c r="L62" s="22">
        <f t="shared" si="9"/>
        <v>0</v>
      </c>
      <c r="M62" s="22">
        <f t="shared" si="9"/>
        <v>0</v>
      </c>
      <c r="N62" s="22">
        <f t="shared" si="9"/>
        <v>0</v>
      </c>
      <c r="O62" s="22">
        <f t="shared" si="9"/>
        <v>0</v>
      </c>
      <c r="P62" s="22">
        <f t="shared" si="9"/>
        <v>0</v>
      </c>
      <c r="Q62" s="22">
        <f t="shared" si="9"/>
        <v>0</v>
      </c>
      <c r="R62" s="22">
        <f t="shared" si="9"/>
        <v>0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0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 t="e">
        <f t="shared" ref="D64:V64" si="10">D8+D62</f>
        <v>#REF!</v>
      </c>
      <c r="E64" s="24" t="e">
        <f t="shared" si="10"/>
        <v>#REF!</v>
      </c>
      <c r="F64" s="24" t="e">
        <f t="shared" si="10"/>
        <v>#REF!</v>
      </c>
      <c r="G64" s="24" t="e">
        <f t="shared" si="10"/>
        <v>#REF!</v>
      </c>
      <c r="H64" s="24" t="e">
        <f t="shared" si="10"/>
        <v>#REF!</v>
      </c>
      <c r="I64" s="24" t="e">
        <f t="shared" si="10"/>
        <v>#REF!</v>
      </c>
      <c r="J64" s="24" t="e">
        <f t="shared" si="10"/>
        <v>#REF!</v>
      </c>
      <c r="K64" s="24" t="e">
        <f t="shared" si="10"/>
        <v>#REF!</v>
      </c>
      <c r="L64" s="24" t="e">
        <f t="shared" si="10"/>
        <v>#REF!</v>
      </c>
      <c r="M64" s="24" t="e">
        <f t="shared" si="10"/>
        <v>#REF!</v>
      </c>
      <c r="N64" s="24" t="e">
        <f t="shared" si="10"/>
        <v>#REF!</v>
      </c>
      <c r="O64" s="24" t="e">
        <f t="shared" si="10"/>
        <v>#REF!</v>
      </c>
      <c r="P64" s="24" t="e">
        <f t="shared" si="10"/>
        <v>#REF!</v>
      </c>
      <c r="Q64" s="24" t="e">
        <f t="shared" si="10"/>
        <v>#REF!</v>
      </c>
      <c r="R64" s="24" t="e">
        <f t="shared" si="10"/>
        <v>#REF!</v>
      </c>
      <c r="S64" s="24" t="e">
        <f t="shared" si="10"/>
        <v>#REF!</v>
      </c>
      <c r="T64" s="24" t="e">
        <f t="shared" si="10"/>
        <v>#REF!</v>
      </c>
      <c r="U64" s="24" t="e">
        <f t="shared" si="10"/>
        <v>#REF!</v>
      </c>
      <c r="V64" s="24" t="e">
        <f t="shared" si="10"/>
        <v>#REF!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'березень 2025'!#REF!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>
        <f>SUM(D66:V66)</f>
        <v>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 t="s">
        <v>82</v>
      </c>
      <c r="C68" s="3" t="e">
        <f>'березень 2025'!#REF!</f>
        <v>#REF!</v>
      </c>
      <c r="L68" s="3"/>
      <c r="W68" s="14">
        <f t="shared" ref="W68:W69" si="11">SUM(D68:V68)</f>
        <v>0</v>
      </c>
      <c r="Y68" s="4" t="e">
        <f t="shared" ref="Y68:Y69" si="12">C68+W68</f>
        <v>#REF!</v>
      </c>
    </row>
    <row r="69" spans="1:26" ht="13.5" customHeight="1" x14ac:dyDescent="0.3">
      <c r="A69" s="28"/>
      <c r="B69" s="3" t="s">
        <v>83</v>
      </c>
      <c r="C69" s="3" t="e">
        <f>'березень 2025'!#REF!</f>
        <v>#REF!</v>
      </c>
      <c r="W69" s="14">
        <f t="shared" si="11"/>
        <v>0</v>
      </c>
      <c r="Y69" s="4" t="e">
        <f t="shared" si="12"/>
        <v>#REF!</v>
      </c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8"/>
      <c r="B71" s="29" t="s">
        <v>84</v>
      </c>
      <c r="C71" s="29"/>
      <c r="L71" s="15"/>
      <c r="W71" s="3"/>
    </row>
    <row r="72" spans="1:26" ht="13.5" customHeight="1" x14ac:dyDescent="0.3">
      <c r="A72" s="3"/>
      <c r="B72" s="3" t="s">
        <v>85</v>
      </c>
      <c r="C72" s="3" t="e">
        <f>'березень 2025'!#REF!</f>
        <v>#REF!</v>
      </c>
      <c r="D72" s="15"/>
      <c r="E72" s="15"/>
      <c r="J72" s="3"/>
      <c r="L72" s="15"/>
      <c r="W72" s="3">
        <f t="shared" ref="W72:W74" si="13">SUM(D72:V72)</f>
        <v>0</v>
      </c>
      <c r="Y72" s="4" t="e">
        <f t="shared" ref="Y72:Y73" si="14">C72+W72</f>
        <v>#REF!</v>
      </c>
    </row>
    <row r="73" spans="1:26" ht="13.5" customHeight="1" x14ac:dyDescent="0.3">
      <c r="A73" s="30"/>
      <c r="B73" s="31" t="s">
        <v>86</v>
      </c>
      <c r="C73" s="3" t="e">
        <f>'березень 2025'!#REF!</f>
        <v>#REF!</v>
      </c>
      <c r="J73" s="3"/>
      <c r="W73" s="3">
        <f t="shared" si="13"/>
        <v>0</v>
      </c>
      <c r="Y73" s="4" t="e">
        <f t="shared" si="14"/>
        <v>#REF!</v>
      </c>
    </row>
    <row r="74" spans="1:26" ht="13.5" customHeight="1" x14ac:dyDescent="0.3">
      <c r="A74" s="14"/>
      <c r="B74" s="16" t="s">
        <v>87</v>
      </c>
      <c r="C74" s="14" t="e">
        <f t="shared" ref="C74:V74" si="15">SUM(C72:C73)</f>
        <v>#REF!</v>
      </c>
      <c r="D74" s="14">
        <f t="shared" si="15"/>
        <v>0</v>
      </c>
      <c r="E74" s="14">
        <f t="shared" si="15"/>
        <v>0</v>
      </c>
      <c r="F74" s="14">
        <f t="shared" si="15"/>
        <v>0</v>
      </c>
      <c r="G74" s="14">
        <f t="shared" si="15"/>
        <v>0</v>
      </c>
      <c r="H74" s="14">
        <f t="shared" si="15"/>
        <v>0</v>
      </c>
      <c r="I74" s="14">
        <f t="shared" si="15"/>
        <v>0</v>
      </c>
      <c r="J74" s="14">
        <f t="shared" si="15"/>
        <v>0</v>
      </c>
      <c r="K74" s="14">
        <f t="shared" si="15"/>
        <v>0</v>
      </c>
      <c r="L74" s="14">
        <f t="shared" si="15"/>
        <v>0</v>
      </c>
      <c r="M74" s="14">
        <f t="shared" si="15"/>
        <v>0</v>
      </c>
      <c r="N74" s="14">
        <f t="shared" si="15"/>
        <v>0</v>
      </c>
      <c r="O74" s="14">
        <f t="shared" si="15"/>
        <v>0</v>
      </c>
      <c r="P74" s="14">
        <f t="shared" si="15"/>
        <v>0</v>
      </c>
      <c r="Q74" s="14">
        <f t="shared" si="15"/>
        <v>0</v>
      </c>
      <c r="R74" s="14">
        <f t="shared" si="15"/>
        <v>0</v>
      </c>
      <c r="S74" s="14">
        <f t="shared" si="15"/>
        <v>0</v>
      </c>
      <c r="T74" s="14">
        <f t="shared" si="15"/>
        <v>0</v>
      </c>
      <c r="U74" s="14">
        <f t="shared" si="15"/>
        <v>0</v>
      </c>
      <c r="V74" s="14">
        <f t="shared" si="15"/>
        <v>0</v>
      </c>
      <c r="W74" s="14">
        <f t="shared" si="13"/>
        <v>0</v>
      </c>
      <c r="X74" s="14"/>
      <c r="Y74" s="14" t="e">
        <f>SUM(Y72:Y73)</f>
        <v>#REF!</v>
      </c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 t="s">
        <v>88</v>
      </c>
      <c r="C76" s="14" t="e">
        <f>'березень 2025'!#REF!</f>
        <v>#REF!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8"/>
      <c r="O76" s="14"/>
      <c r="P76" s="14"/>
      <c r="Q76" s="14"/>
      <c r="R76" s="14"/>
      <c r="S76" s="14"/>
      <c r="T76" s="14"/>
      <c r="U76" s="14"/>
      <c r="V76" s="14"/>
      <c r="W76" s="14">
        <f>SUM(D76:V76)</f>
        <v>0</v>
      </c>
      <c r="X76" s="14"/>
      <c r="Y76" s="14" t="e">
        <f>C76+W76</f>
        <v>#REF!</v>
      </c>
    </row>
    <row r="77" spans="1:26" ht="13.5" customHeight="1" x14ac:dyDescent="0.3">
      <c r="C77" s="3"/>
    </row>
    <row r="78" spans="1:26" ht="13.5" customHeight="1" x14ac:dyDescent="0.3">
      <c r="A78" s="22"/>
      <c r="B78" s="20" t="s">
        <v>75</v>
      </c>
      <c r="C78" s="32" t="s">
        <v>25</v>
      </c>
      <c r="D78" s="22">
        <f t="shared" ref="D78:W78" si="16">D62+D66+D68+D69+D74+D76</f>
        <v>0</v>
      </c>
      <c r="E78" s="22">
        <f t="shared" si="16"/>
        <v>0</v>
      </c>
      <c r="F78" s="22">
        <f t="shared" si="16"/>
        <v>0</v>
      </c>
      <c r="G78" s="22">
        <f t="shared" si="16"/>
        <v>0</v>
      </c>
      <c r="H78" s="22">
        <f t="shared" si="16"/>
        <v>0</v>
      </c>
      <c r="I78" s="22">
        <f t="shared" si="16"/>
        <v>0</v>
      </c>
      <c r="J78" s="22">
        <f t="shared" si="16"/>
        <v>0</v>
      </c>
      <c r="K78" s="22">
        <f t="shared" si="16"/>
        <v>0</v>
      </c>
      <c r="L78" s="22">
        <f t="shared" si="16"/>
        <v>0</v>
      </c>
      <c r="M78" s="22">
        <f t="shared" si="16"/>
        <v>0</v>
      </c>
      <c r="N78" s="22">
        <f t="shared" si="16"/>
        <v>0</v>
      </c>
      <c r="O78" s="22">
        <f t="shared" si="16"/>
        <v>0</v>
      </c>
      <c r="P78" s="22">
        <f t="shared" si="16"/>
        <v>0</v>
      </c>
      <c r="Q78" s="22">
        <f t="shared" si="16"/>
        <v>0</v>
      </c>
      <c r="R78" s="22">
        <f t="shared" si="16"/>
        <v>0</v>
      </c>
      <c r="S78" s="22">
        <f t="shared" si="16"/>
        <v>0</v>
      </c>
      <c r="T78" s="22">
        <f t="shared" si="16"/>
        <v>0</v>
      </c>
      <c r="U78" s="22">
        <f t="shared" si="16"/>
        <v>0</v>
      </c>
      <c r="V78" s="22">
        <f t="shared" si="16"/>
        <v>0</v>
      </c>
      <c r="W78" s="22">
        <f t="shared" si="16"/>
        <v>0</v>
      </c>
      <c r="X78" s="22"/>
      <c r="Y78" s="23" t="s">
        <v>25</v>
      </c>
    </row>
    <row r="79" spans="1:26" ht="13.5" customHeight="1" x14ac:dyDescent="0.3">
      <c r="C79" s="3"/>
    </row>
    <row r="80" spans="1:26" ht="13.5" customHeight="1" x14ac:dyDescent="0.3">
      <c r="A80" s="24"/>
      <c r="B80" s="24" t="s">
        <v>76</v>
      </c>
      <c r="C80" s="24" t="e">
        <f t="shared" ref="C80:V80" si="17">C64+C66+C68+C69+C74+C76</f>
        <v>#REF!</v>
      </c>
      <c r="D80" s="24" t="e">
        <f t="shared" si="17"/>
        <v>#REF!</v>
      </c>
      <c r="E80" s="24" t="e">
        <f t="shared" si="17"/>
        <v>#REF!</v>
      </c>
      <c r="F80" s="24" t="e">
        <f t="shared" si="17"/>
        <v>#REF!</v>
      </c>
      <c r="G80" s="24" t="e">
        <f t="shared" si="17"/>
        <v>#REF!</v>
      </c>
      <c r="H80" s="24" t="e">
        <f t="shared" si="17"/>
        <v>#REF!</v>
      </c>
      <c r="I80" s="24" t="e">
        <f t="shared" si="17"/>
        <v>#REF!</v>
      </c>
      <c r="J80" s="24" t="e">
        <f t="shared" si="17"/>
        <v>#REF!</v>
      </c>
      <c r="K80" s="24" t="e">
        <f t="shared" si="17"/>
        <v>#REF!</v>
      </c>
      <c r="L80" s="24" t="e">
        <f t="shared" si="17"/>
        <v>#REF!</v>
      </c>
      <c r="M80" s="24" t="e">
        <f t="shared" si="17"/>
        <v>#REF!</v>
      </c>
      <c r="N80" s="24" t="e">
        <f t="shared" si="17"/>
        <v>#REF!</v>
      </c>
      <c r="O80" s="24" t="e">
        <f t="shared" si="17"/>
        <v>#REF!</v>
      </c>
      <c r="P80" s="24" t="e">
        <f t="shared" si="17"/>
        <v>#REF!</v>
      </c>
      <c r="Q80" s="24" t="e">
        <f t="shared" si="17"/>
        <v>#REF!</v>
      </c>
      <c r="R80" s="24" t="e">
        <f t="shared" si="17"/>
        <v>#REF!</v>
      </c>
      <c r="S80" s="24" t="e">
        <f t="shared" si="17"/>
        <v>#REF!</v>
      </c>
      <c r="T80" s="24" t="e">
        <f t="shared" si="17"/>
        <v>#REF!</v>
      </c>
      <c r="U80" s="24" t="e">
        <f t="shared" si="17"/>
        <v>#REF!</v>
      </c>
      <c r="V80" s="24" t="e">
        <f t="shared" si="17"/>
        <v>#REF!</v>
      </c>
      <c r="W80" s="25" t="s">
        <v>25</v>
      </c>
      <c r="X80" s="24"/>
      <c r="Y80" s="24" t="e">
        <f>Y64+Y66+Y68+Y69+Y74+Y76</f>
        <v>#REF!</v>
      </c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89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92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 t="e">
        <f>D8+E8+F8+G8+H8+I8+J8+K8+L8+M8+N8+O8+P8+Q8+R8+S8+T8+U8+V8</f>
        <v>#REF!</v>
      </c>
      <c r="D8" s="6" t="e">
        <f>'березень 2025'!#REF!</f>
        <v>#REF!</v>
      </c>
      <c r="E8" s="6" t="e">
        <f>'березень 2025'!#REF!</f>
        <v>#REF!</v>
      </c>
      <c r="F8" s="6" t="e">
        <f>'березень 2025'!#REF!</f>
        <v>#REF!</v>
      </c>
      <c r="G8" s="6" t="e">
        <f>'березень 2025'!#REF!</f>
        <v>#REF!</v>
      </c>
      <c r="H8" s="6" t="e">
        <f>'березень 2025'!#REF!</f>
        <v>#REF!</v>
      </c>
      <c r="I8" s="6" t="e">
        <f>'березень 2025'!#REF!</f>
        <v>#REF!</v>
      </c>
      <c r="J8" s="6" t="e">
        <f>'березень 2025'!#REF!</f>
        <v>#REF!</v>
      </c>
      <c r="K8" s="6" t="e">
        <f>'березень 2025'!#REF!</f>
        <v>#REF!</v>
      </c>
      <c r="L8" s="6" t="e">
        <f>'березень 2025'!#REF!</f>
        <v>#REF!</v>
      </c>
      <c r="M8" s="6" t="e">
        <f>'березень 2025'!#REF!</f>
        <v>#REF!</v>
      </c>
      <c r="N8" s="6" t="e">
        <f>'березень 2025'!#REF!</f>
        <v>#REF!</v>
      </c>
      <c r="O8" s="6" t="e">
        <f>'березень 2025'!#REF!</f>
        <v>#REF!</v>
      </c>
      <c r="P8" s="6" t="e">
        <f>'березень 2025'!#REF!</f>
        <v>#REF!</v>
      </c>
      <c r="Q8" s="6" t="e">
        <f>'березень 2025'!#REF!</f>
        <v>#REF!</v>
      </c>
      <c r="R8" s="6" t="e">
        <f>'березень 2025'!#REF!</f>
        <v>#REF!</v>
      </c>
      <c r="S8" s="6" t="e">
        <f>'березень 2025'!#REF!</f>
        <v>#REF!</v>
      </c>
      <c r="T8" s="6" t="e">
        <f>'березень 2025'!#REF!</f>
        <v>#REF!</v>
      </c>
      <c r="U8" s="6" t="e">
        <f>'березень 2025'!#REF!</f>
        <v>#REF!</v>
      </c>
      <c r="V8" s="6" t="e">
        <f>'березень 2025'!#REF!</f>
        <v>#REF!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 t="e">
        <f t="shared" ref="D65:V65" si="10">D8+D63</f>
        <v>#REF!</v>
      </c>
      <c r="E65" s="24" t="e">
        <f t="shared" si="10"/>
        <v>#REF!</v>
      </c>
      <c r="F65" s="24" t="e">
        <f t="shared" si="10"/>
        <v>#REF!</v>
      </c>
      <c r="G65" s="24" t="e">
        <f t="shared" si="10"/>
        <v>#REF!</v>
      </c>
      <c r="H65" s="24" t="e">
        <f t="shared" si="10"/>
        <v>#REF!</v>
      </c>
      <c r="I65" s="24" t="e">
        <f t="shared" si="10"/>
        <v>#REF!</v>
      </c>
      <c r="J65" s="24" t="e">
        <f t="shared" si="10"/>
        <v>#REF!</v>
      </c>
      <c r="K65" s="24" t="e">
        <f t="shared" si="10"/>
        <v>#REF!</v>
      </c>
      <c r="L65" s="24" t="e">
        <f t="shared" si="10"/>
        <v>#REF!</v>
      </c>
      <c r="M65" s="24" t="e">
        <f t="shared" si="10"/>
        <v>#REF!</v>
      </c>
      <c r="N65" s="24" t="e">
        <f t="shared" si="10"/>
        <v>#REF!</v>
      </c>
      <c r="O65" s="24" t="e">
        <f t="shared" si="10"/>
        <v>#REF!</v>
      </c>
      <c r="P65" s="24" t="e">
        <f t="shared" si="10"/>
        <v>#REF!</v>
      </c>
      <c r="Q65" s="24" t="e">
        <f t="shared" si="10"/>
        <v>#REF!</v>
      </c>
      <c r="R65" s="24" t="e">
        <f t="shared" si="10"/>
        <v>#REF!</v>
      </c>
      <c r="S65" s="24" t="e">
        <f t="shared" si="10"/>
        <v>#REF!</v>
      </c>
      <c r="T65" s="24" t="e">
        <f t="shared" si="10"/>
        <v>#REF!</v>
      </c>
      <c r="U65" s="24" t="e">
        <f t="shared" si="10"/>
        <v>#REF!</v>
      </c>
      <c r="V65" s="24" t="e">
        <f t="shared" si="10"/>
        <v>#REF!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 t="e">
        <f>'березень 2025'!#REF!</f>
        <v>#REF!</v>
      </c>
      <c r="L69" s="3"/>
      <c r="W69" s="14">
        <f t="shared" ref="W69:W70" si="11">SUM(D69:V69)</f>
        <v>0</v>
      </c>
      <c r="Y69" s="4" t="e">
        <f t="shared" ref="Y69:Y70" si="12">C69+W69</f>
        <v>#REF!</v>
      </c>
    </row>
    <row r="70" spans="1:26" ht="13.5" customHeight="1" x14ac:dyDescent="0.3">
      <c r="A70" s="28"/>
      <c r="B70" s="3" t="s">
        <v>83</v>
      </c>
      <c r="C70" s="3" t="e">
        <f>'березень 2025'!#REF!</f>
        <v>#REF!</v>
      </c>
      <c r="W70" s="14">
        <f t="shared" si="11"/>
        <v>0</v>
      </c>
      <c r="Y70" s="4" t="e">
        <f t="shared" si="12"/>
        <v>#REF!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 t="e">
        <f>'березень 2025'!#REF!</f>
        <v>#REF!</v>
      </c>
      <c r="D73" s="15"/>
      <c r="E73" s="15"/>
      <c r="J73" s="3"/>
      <c r="L73" s="15"/>
      <c r="W73" s="3">
        <f t="shared" ref="W73:W75" si="13">SUM(D73:V73)</f>
        <v>0</v>
      </c>
      <c r="Y73" s="4" t="e">
        <f t="shared" ref="Y73:Y74" si="14">C73+W73</f>
        <v>#REF!</v>
      </c>
    </row>
    <row r="74" spans="1:26" ht="13.5" customHeight="1" x14ac:dyDescent="0.3">
      <c r="A74" s="30"/>
      <c r="B74" s="31" t="s">
        <v>86</v>
      </c>
      <c r="C74" s="3" t="e">
        <f>'березень 2025'!#REF!</f>
        <v>#REF!</v>
      </c>
      <c r="J74" s="3"/>
      <c r="W74" s="3">
        <f t="shared" si="13"/>
        <v>0</v>
      </c>
      <c r="Y74" s="4" t="e">
        <f t="shared" si="14"/>
        <v>#REF!</v>
      </c>
    </row>
    <row r="75" spans="1:26" ht="13.5" customHeight="1" x14ac:dyDescent="0.3">
      <c r="A75" s="14"/>
      <c r="B75" s="16" t="s">
        <v>87</v>
      </c>
      <c r="C75" s="14" t="e">
        <f t="shared" ref="C75:V75" si="15">SUM(C73:C74)</f>
        <v>#REF!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 t="e">
        <f>SUM(Y73:Y74)</f>
        <v>#REF!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 t="e">
        <f>'березень 2025'!#REF!</f>
        <v>#REF!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 t="e">
        <f>C77+W77</f>
        <v>#REF!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 t="e">
        <f t="shared" si="17"/>
        <v>#REF!</v>
      </c>
      <c r="E81" s="24" t="e">
        <f t="shared" si="17"/>
        <v>#REF!</v>
      </c>
      <c r="F81" s="24" t="e">
        <f t="shared" si="17"/>
        <v>#REF!</v>
      </c>
      <c r="G81" s="24" t="e">
        <f t="shared" si="17"/>
        <v>#REF!</v>
      </c>
      <c r="H81" s="24" t="e">
        <f t="shared" si="17"/>
        <v>#REF!</v>
      </c>
      <c r="I81" s="24" t="e">
        <f t="shared" si="17"/>
        <v>#REF!</v>
      </c>
      <c r="J81" s="24" t="e">
        <f t="shared" si="17"/>
        <v>#REF!</v>
      </c>
      <c r="K81" s="24" t="e">
        <f t="shared" si="17"/>
        <v>#REF!</v>
      </c>
      <c r="L81" s="24" t="e">
        <f t="shared" si="17"/>
        <v>#REF!</v>
      </c>
      <c r="M81" s="24" t="e">
        <f t="shared" si="17"/>
        <v>#REF!</v>
      </c>
      <c r="N81" s="24" t="e">
        <f t="shared" si="17"/>
        <v>#REF!</v>
      </c>
      <c r="O81" s="24" t="e">
        <f t="shared" si="17"/>
        <v>#REF!</v>
      </c>
      <c r="P81" s="24" t="e">
        <f t="shared" si="17"/>
        <v>#REF!</v>
      </c>
      <c r="Q81" s="24" t="e">
        <f t="shared" si="17"/>
        <v>#REF!</v>
      </c>
      <c r="R81" s="24" t="e">
        <f t="shared" si="17"/>
        <v>#REF!</v>
      </c>
      <c r="S81" s="24" t="e">
        <f t="shared" si="17"/>
        <v>#REF!</v>
      </c>
      <c r="T81" s="24" t="e">
        <f t="shared" si="17"/>
        <v>#REF!</v>
      </c>
      <c r="U81" s="24" t="e">
        <f t="shared" si="17"/>
        <v>#REF!</v>
      </c>
      <c r="V81" s="24" t="e">
        <f t="shared" si="17"/>
        <v>#REF!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2025-06-06T11:18:56Z</dcterms:modified>
</cp:coreProperties>
</file>